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ejurvilliers-zuccaro\Desktop\DRAA EJZ\05 Marchés Aca\LCD matériel info\02 2026\01 Prépa DCE 2026\"/>
    </mc:Choice>
  </mc:AlternateContent>
  <xr:revisionPtr revIDLastSave="0" documentId="13_ncr:1_{C39930F2-9014-494F-A0A6-3AF29E7BEAA0}" xr6:coauthVersionLast="47" xr6:coauthVersionMax="47" xr10:uidLastSave="{00000000-0000-0000-0000-000000000000}"/>
  <bookViews>
    <workbookView xWindow="20370" yWindow="-120" windowWidth="29040" windowHeight="15720" activeTab="4" xr2:uid="{00000000-000D-0000-FFFF-FFFF00000000}"/>
  </bookViews>
  <sheets>
    <sheet name="BPU" sheetId="2" r:id="rId1"/>
    <sheet name="UO1" sheetId="5" r:id="rId2"/>
    <sheet name="DQE Doc L3" sheetId="6" r:id="rId3"/>
    <sheet name="DQE Doc Master" sheetId="7" r:id="rId4"/>
    <sheet name="DQE HG L3" sheetId="8" r:id="rId5"/>
    <sheet name="DQE HG Master" sheetId="9" r:id="rId6"/>
    <sheet name="Récap DQE" sheetId="12" r:id="rId7"/>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6" i="9" l="1"/>
  <c r="G45" i="9"/>
  <c r="F45" i="9"/>
  <c r="D45" i="9"/>
  <c r="A45" i="9"/>
  <c r="F42" i="9"/>
  <c r="G42" i="9" s="1"/>
  <c r="I42" i="9" s="1"/>
  <c r="J42" i="9" s="1"/>
  <c r="D42" i="9"/>
  <c r="A42" i="9"/>
  <c r="G39" i="9"/>
  <c r="I39" i="9" s="1"/>
  <c r="J39" i="9" s="1"/>
  <c r="F39" i="9"/>
  <c r="D39" i="9"/>
  <c r="A39" i="9"/>
  <c r="H36" i="9"/>
  <c r="A35" i="9"/>
  <c r="A34" i="9"/>
  <c r="A33" i="9"/>
  <c r="F32" i="9"/>
  <c r="G32" i="9" s="1"/>
  <c r="I32" i="9" s="1"/>
  <c r="J32" i="9" s="1"/>
  <c r="A32" i="9"/>
  <c r="F31" i="9"/>
  <c r="G31" i="9" s="1"/>
  <c r="I31" i="9" s="1"/>
  <c r="J31" i="9" s="1"/>
  <c r="A31" i="9"/>
  <c r="G30" i="9"/>
  <c r="I30" i="9" s="1"/>
  <c r="J30" i="9" s="1"/>
  <c r="F30" i="9"/>
  <c r="A30" i="9"/>
  <c r="G29" i="9"/>
  <c r="I29" i="9" s="1"/>
  <c r="J29" i="9" s="1"/>
  <c r="F29" i="9"/>
  <c r="A29" i="9"/>
  <c r="F28" i="9"/>
  <c r="G28" i="9" s="1"/>
  <c r="I28" i="9" s="1"/>
  <c r="J28" i="9" s="1"/>
  <c r="A28" i="9"/>
  <c r="F27" i="9"/>
  <c r="G27" i="9" s="1"/>
  <c r="I27" i="9" s="1"/>
  <c r="J27" i="9" s="1"/>
  <c r="A27" i="9"/>
  <c r="G26" i="9"/>
  <c r="I26" i="9" s="1"/>
  <c r="J26" i="9" s="1"/>
  <c r="F26" i="9"/>
  <c r="A26" i="9"/>
  <c r="F25" i="9"/>
  <c r="G25" i="9" s="1"/>
  <c r="I25" i="9" s="1"/>
  <c r="J25" i="9" s="1"/>
  <c r="A25" i="9"/>
  <c r="G24" i="9"/>
  <c r="I24" i="9" s="1"/>
  <c r="J24" i="9" s="1"/>
  <c r="F24" i="9"/>
  <c r="A24" i="9"/>
  <c r="F23" i="9"/>
  <c r="G23" i="9" s="1"/>
  <c r="I23" i="9" s="1"/>
  <c r="J23" i="9" s="1"/>
  <c r="A23" i="9"/>
  <c r="G22" i="9"/>
  <c r="I22" i="9" s="1"/>
  <c r="J22" i="9" s="1"/>
  <c r="F22" i="9"/>
  <c r="A22" i="9"/>
  <c r="F21" i="9"/>
  <c r="G21" i="9" s="1"/>
  <c r="A21" i="9"/>
  <c r="H46" i="8"/>
  <c r="F45" i="8"/>
  <c r="G45" i="8" s="1"/>
  <c r="D45" i="8"/>
  <c r="A45" i="8"/>
  <c r="F42" i="8"/>
  <c r="G42" i="8" s="1"/>
  <c r="I42" i="8" s="1"/>
  <c r="J42" i="8" s="1"/>
  <c r="D42" i="8"/>
  <c r="A42" i="8"/>
  <c r="F39" i="8"/>
  <c r="G39" i="8" s="1"/>
  <c r="I39" i="8" s="1"/>
  <c r="J39" i="8" s="1"/>
  <c r="D39" i="8"/>
  <c r="A39" i="8"/>
  <c r="H36" i="8"/>
  <c r="A35" i="8"/>
  <c r="A34" i="8"/>
  <c r="A33" i="8"/>
  <c r="F32" i="8"/>
  <c r="G32" i="8" s="1"/>
  <c r="I32" i="8" s="1"/>
  <c r="J32" i="8" s="1"/>
  <c r="A32" i="8"/>
  <c r="F31" i="8"/>
  <c r="G31" i="8" s="1"/>
  <c r="I31" i="8" s="1"/>
  <c r="J31" i="8" s="1"/>
  <c r="A31" i="8"/>
  <c r="G30" i="8"/>
  <c r="I30" i="8" s="1"/>
  <c r="J30" i="8" s="1"/>
  <c r="F30" i="8"/>
  <c r="A30" i="8"/>
  <c r="G29" i="8"/>
  <c r="I29" i="8" s="1"/>
  <c r="J29" i="8" s="1"/>
  <c r="F29" i="8"/>
  <c r="A29" i="8"/>
  <c r="F28" i="8"/>
  <c r="G28" i="8" s="1"/>
  <c r="I28" i="8" s="1"/>
  <c r="J28" i="8" s="1"/>
  <c r="A28" i="8"/>
  <c r="G27" i="8"/>
  <c r="I27" i="8" s="1"/>
  <c r="J27" i="8" s="1"/>
  <c r="F27" i="8"/>
  <c r="A27" i="8"/>
  <c r="F26" i="8"/>
  <c r="G26" i="8" s="1"/>
  <c r="I26" i="8" s="1"/>
  <c r="J26" i="8" s="1"/>
  <c r="A26" i="8"/>
  <c r="F25" i="8"/>
  <c r="G25" i="8" s="1"/>
  <c r="I25" i="8" s="1"/>
  <c r="J25" i="8" s="1"/>
  <c r="A25" i="8"/>
  <c r="F24" i="8"/>
  <c r="G24" i="8" s="1"/>
  <c r="I24" i="8" s="1"/>
  <c r="J24" i="8" s="1"/>
  <c r="A24" i="8"/>
  <c r="F23" i="8"/>
  <c r="G23" i="8" s="1"/>
  <c r="I23" i="8" s="1"/>
  <c r="J23" i="8" s="1"/>
  <c r="A23" i="8"/>
  <c r="G22" i="8"/>
  <c r="I22" i="8" s="1"/>
  <c r="J22" i="8" s="1"/>
  <c r="F22" i="8"/>
  <c r="A22" i="8"/>
  <c r="G21" i="8"/>
  <c r="F21" i="8"/>
  <c r="A21" i="8"/>
  <c r="H46" i="7"/>
  <c r="F45" i="7"/>
  <c r="G45" i="7" s="1"/>
  <c r="D45" i="7"/>
  <c r="A45" i="7"/>
  <c r="G42" i="7"/>
  <c r="I42" i="7" s="1"/>
  <c r="J42" i="7" s="1"/>
  <c r="F42" i="7"/>
  <c r="D42" i="7"/>
  <c r="A42" i="7"/>
  <c r="F39" i="7"/>
  <c r="G39" i="7" s="1"/>
  <c r="I39" i="7" s="1"/>
  <c r="J39" i="7" s="1"/>
  <c r="D39" i="7"/>
  <c r="A39" i="7"/>
  <c r="H36" i="7"/>
  <c r="A35" i="7"/>
  <c r="A34" i="7"/>
  <c r="A33" i="7"/>
  <c r="F32" i="7"/>
  <c r="G32" i="7" s="1"/>
  <c r="I32" i="7" s="1"/>
  <c r="J32" i="7" s="1"/>
  <c r="A32" i="7"/>
  <c r="G31" i="7"/>
  <c r="I31" i="7" s="1"/>
  <c r="J31" i="7" s="1"/>
  <c r="F31" i="7"/>
  <c r="A31" i="7"/>
  <c r="F30" i="7"/>
  <c r="G30" i="7" s="1"/>
  <c r="I30" i="7" s="1"/>
  <c r="J30" i="7" s="1"/>
  <c r="A30" i="7"/>
  <c r="F29" i="7"/>
  <c r="G29" i="7" s="1"/>
  <c r="I29" i="7" s="1"/>
  <c r="J29" i="7" s="1"/>
  <c r="A29" i="7"/>
  <c r="G28" i="7"/>
  <c r="I28" i="7" s="1"/>
  <c r="J28" i="7" s="1"/>
  <c r="F28" i="7"/>
  <c r="A28" i="7"/>
  <c r="G27" i="7"/>
  <c r="I27" i="7" s="1"/>
  <c r="J27" i="7" s="1"/>
  <c r="F27" i="7"/>
  <c r="A27" i="7"/>
  <c r="F26" i="7"/>
  <c r="G26" i="7" s="1"/>
  <c r="I26" i="7" s="1"/>
  <c r="J26" i="7" s="1"/>
  <c r="A26" i="7"/>
  <c r="F25" i="7"/>
  <c r="G25" i="7" s="1"/>
  <c r="I25" i="7" s="1"/>
  <c r="J25" i="7" s="1"/>
  <c r="A25" i="7"/>
  <c r="F24" i="7"/>
  <c r="G24" i="7" s="1"/>
  <c r="I24" i="7" s="1"/>
  <c r="J24" i="7" s="1"/>
  <c r="A24" i="7"/>
  <c r="I23" i="7"/>
  <c r="J23" i="7" s="1"/>
  <c r="G23" i="7"/>
  <c r="F23" i="7"/>
  <c r="A23" i="7"/>
  <c r="F22" i="7"/>
  <c r="G22" i="7" s="1"/>
  <c r="I22" i="7" s="1"/>
  <c r="J22" i="7" s="1"/>
  <c r="A22" i="7"/>
  <c r="F21" i="7"/>
  <c r="G21" i="7" s="1"/>
  <c r="A21" i="7"/>
  <c r="I21" i="9" l="1"/>
  <c r="J21" i="9" s="1"/>
  <c r="K36" i="9" s="1"/>
  <c r="G36" i="9"/>
  <c r="I36" i="9" s="1"/>
  <c r="J36" i="9" s="1"/>
  <c r="I45" i="9"/>
  <c r="J45" i="9" s="1"/>
  <c r="G36" i="8"/>
  <c r="I36" i="8" s="1"/>
  <c r="J36" i="8" s="1"/>
  <c r="I45" i="8"/>
  <c r="J45" i="8" s="1"/>
  <c r="I21" i="8"/>
  <c r="J21" i="8" s="1"/>
  <c r="K36" i="8" s="1"/>
  <c r="G36" i="7"/>
  <c r="I36" i="7" s="1"/>
  <c r="J36" i="7" s="1"/>
  <c r="I21" i="7"/>
  <c r="J21" i="7" s="1"/>
  <c r="K36" i="7" s="1"/>
  <c r="I45" i="7"/>
  <c r="J45" i="7" s="1"/>
  <c r="A29" i="6"/>
  <c r="A30" i="6"/>
  <c r="A31" i="6"/>
  <c r="A32" i="6"/>
  <c r="A33" i="6"/>
  <c r="A34" i="6"/>
  <c r="A35" i="6"/>
  <c r="A28" i="6"/>
  <c r="A26" i="6"/>
  <c r="A27" i="6"/>
  <c r="A25" i="6"/>
  <c r="A22" i="6"/>
  <c r="A23" i="6"/>
  <c r="A24" i="6"/>
  <c r="A21" i="6"/>
  <c r="F22" i="6"/>
  <c r="H36" i="6"/>
  <c r="H46" i="6"/>
  <c r="G24" i="5"/>
  <c r="H24" i="5" s="1"/>
  <c r="G21" i="5"/>
  <c r="H21" i="5" s="1"/>
  <c r="G22" i="5"/>
  <c r="H22" i="5" s="1"/>
  <c r="G23" i="5"/>
  <c r="H23" i="5" s="1"/>
  <c r="F32" i="6"/>
  <c r="F29" i="6"/>
  <c r="F30" i="6"/>
  <c r="F31" i="6"/>
  <c r="F28" i="6"/>
  <c r="F26" i="6"/>
  <c r="F27" i="6"/>
  <c r="F25" i="6"/>
  <c r="F24" i="6"/>
  <c r="F23" i="6"/>
  <c r="F21" i="6"/>
  <c r="D45" i="6"/>
  <c r="F39" i="6"/>
  <c r="F42" i="6"/>
  <c r="F45" i="6"/>
  <c r="A45" i="6"/>
  <c r="D42" i="6"/>
  <c r="A42" i="6"/>
  <c r="D39" i="6"/>
  <c r="A39" i="6"/>
  <c r="G17" i="5"/>
  <c r="H17" i="5" s="1"/>
  <c r="G20" i="5"/>
  <c r="H20" i="5" s="1"/>
  <c r="G16" i="5"/>
  <c r="H16" i="5" s="1"/>
  <c r="G15" i="5"/>
  <c r="H15" i="5" s="1"/>
  <c r="G11" i="5"/>
  <c r="H11" i="5" s="1"/>
  <c r="G9" i="5"/>
  <c r="H9" i="5" s="1"/>
  <c r="G12" i="5"/>
  <c r="H12" i="5" s="1"/>
  <c r="G10" i="5"/>
  <c r="H10" i="5" s="1"/>
  <c r="F9" i="2"/>
  <c r="G9" i="2" s="1"/>
  <c r="F10" i="2"/>
  <c r="G10" i="2" s="1"/>
  <c r="F8" i="2"/>
  <c r="G8" i="2" s="1"/>
  <c r="G46" i="9" l="1"/>
  <c r="I46" i="9" s="1"/>
  <c r="J46" i="9" s="1"/>
  <c r="D11" i="12" s="1"/>
  <c r="K46" i="9"/>
  <c r="G46" i="7"/>
  <c r="C9" i="12" s="1"/>
  <c r="I46" i="7"/>
  <c r="J46" i="7" s="1"/>
  <c r="D9" i="12" s="1"/>
  <c r="K46" i="8"/>
  <c r="G46" i="8"/>
  <c r="K46" i="7"/>
  <c r="G42" i="6"/>
  <c r="I42" i="6" s="1"/>
  <c r="J42" i="6" s="1"/>
  <c r="G21" i="6"/>
  <c r="I21" i="6" s="1"/>
  <c r="J21" i="6" s="1"/>
  <c r="G28" i="6"/>
  <c r="I28" i="6" s="1"/>
  <c r="J28" i="6" s="1"/>
  <c r="G23" i="6"/>
  <c r="I23" i="6" s="1"/>
  <c r="J23" i="6" s="1"/>
  <c r="G24" i="6"/>
  <c r="I24" i="6" s="1"/>
  <c r="J24" i="6" s="1"/>
  <c r="G25" i="6"/>
  <c r="I25" i="6" s="1"/>
  <c r="J25" i="6" s="1"/>
  <c r="G22" i="6"/>
  <c r="I22" i="6" s="1"/>
  <c r="J22" i="6" s="1"/>
  <c r="G45" i="6"/>
  <c r="I45" i="6" s="1"/>
  <c r="J45" i="6" s="1"/>
  <c r="G27" i="6"/>
  <c r="I27" i="6" s="1"/>
  <c r="J27" i="6" s="1"/>
  <c r="G31" i="6"/>
  <c r="I31" i="6" s="1"/>
  <c r="J31" i="6" s="1"/>
  <c r="G39" i="6"/>
  <c r="I39" i="6" s="1"/>
  <c r="J39" i="6" s="1"/>
  <c r="G30" i="6"/>
  <c r="I30" i="6" s="1"/>
  <c r="J30" i="6" s="1"/>
  <c r="G26" i="6"/>
  <c r="I26" i="6" s="1"/>
  <c r="J26" i="6" s="1"/>
  <c r="G29" i="6"/>
  <c r="I29" i="6" s="1"/>
  <c r="J29" i="6" s="1"/>
  <c r="G32" i="6"/>
  <c r="I32" i="6" s="1"/>
  <c r="J32" i="6" s="1"/>
  <c r="C11" i="12" l="1"/>
  <c r="I46" i="8"/>
  <c r="J46" i="8" s="1"/>
  <c r="D10" i="12" s="1"/>
  <c r="C10" i="12"/>
  <c r="G36" i="6"/>
  <c r="I36" i="6" s="1"/>
  <c r="J36" i="6" s="1"/>
  <c r="K46" i="6" s="1"/>
  <c r="K36" i="6"/>
  <c r="G46" i="6" l="1"/>
  <c r="C8" i="12" s="1"/>
  <c r="C12" i="12" s="1"/>
  <c r="E12" i="12" s="1"/>
  <c r="I46" i="6" l="1"/>
  <c r="J46" i="6" l="1"/>
  <c r="D8" i="12" s="1"/>
  <c r="D12" i="12" s="1"/>
</calcChain>
</file>

<file path=xl/sharedStrings.xml><?xml version="1.0" encoding="utf-8"?>
<sst xmlns="http://schemas.openxmlformats.org/spreadsheetml/2006/main" count="399" uniqueCount="143">
  <si>
    <t>Unité d'œuvre</t>
  </si>
  <si>
    <t>Libellé</t>
  </si>
  <si>
    <t>Montant HT</t>
  </si>
  <si>
    <t>Montant TVA</t>
  </si>
  <si>
    <t>Montant TTC</t>
  </si>
  <si>
    <t>UO1</t>
  </si>
  <si>
    <t>Location des matériels et accessoires informatiques</t>
  </si>
  <si>
    <t>UO2</t>
  </si>
  <si>
    <t>Prestation d’installation et de démontage du dispositif</t>
  </si>
  <si>
    <t>UO3</t>
  </si>
  <si>
    <t>Prestation d’assistance pendant les épreuves</t>
  </si>
  <si>
    <t>Les prix comprennent l'ensemble des prestations . Aucun surcoût ne sera facturé au surplus</t>
  </si>
  <si>
    <t>UO4</t>
  </si>
  <si>
    <t xml:space="preserve">Conditions d'installation </t>
  </si>
  <si>
    <t>Conditions de démontage</t>
  </si>
  <si>
    <t>Prestation de sauvegarde de données pendant 1 mois</t>
  </si>
  <si>
    <t>Taux de TVA</t>
  </si>
  <si>
    <t>Indication</t>
  </si>
  <si>
    <t>Le bordereau de prix doit être complété de la façon exhaustive et joint à l’offre (voir le RC).</t>
  </si>
  <si>
    <t>Forfait par concours</t>
  </si>
  <si>
    <t>Forfait par concours pour 1 mois de sauvegarde</t>
  </si>
  <si>
    <t>Forfait par concours et par jour</t>
  </si>
  <si>
    <t>Voir l'onglet "UO1"</t>
  </si>
  <si>
    <t>Type de matériel</t>
  </si>
  <si>
    <t>Matériel à disposition des candidats lors des épreuves (préparation + intervention)</t>
  </si>
  <si>
    <t>Spécificités / Caractéristiques</t>
  </si>
  <si>
    <t>Salle / Emplacement</t>
  </si>
  <si>
    <t>Quantité</t>
  </si>
  <si>
    <t>PC Option 1</t>
  </si>
  <si>
    <t>PC Option 2</t>
  </si>
  <si>
    <t>PC Option 3</t>
  </si>
  <si>
    <t>PC Option 4</t>
  </si>
  <si>
    <t>PC Portables</t>
  </si>
  <si>
    <t xml:space="preserve">Commentaires </t>
  </si>
  <si>
    <t>Imprimantes et scanners</t>
  </si>
  <si>
    <t xml:space="preserve">Noir et blanc
Avec port USB
Interface d'utilisation très fonctionnelle et rapide
</t>
  </si>
  <si>
    <t>Matériels périphériques</t>
  </si>
  <si>
    <t>Vidéoprojecteur</t>
  </si>
  <si>
    <t>Port HDMI
Port VGA</t>
  </si>
  <si>
    <t>Clé USB</t>
  </si>
  <si>
    <t xml:space="preserve">Télécommandes de présentations – pointeur </t>
  </si>
  <si>
    <t>Avec piles fournies</t>
  </si>
  <si>
    <t>Au moins 4 m de long</t>
  </si>
  <si>
    <t>Casque</t>
  </si>
  <si>
    <t>Port USB</t>
  </si>
  <si>
    <t>Prix pour l'ensemble par forfait pour un concours
Il revient au candidat d'estimer le besoin</t>
  </si>
  <si>
    <t>Modèle de liste des besoins</t>
  </si>
  <si>
    <t>Site d'installation / Lieu d'exécution</t>
  </si>
  <si>
    <t>Coordonnées du SG du concours</t>
  </si>
  <si>
    <t>Coordonnées du président du concours</t>
  </si>
  <si>
    <t xml:space="preserve">Nom du concours </t>
  </si>
  <si>
    <t>Coordonnées de l'interlocuteur privilégié si connu</t>
  </si>
  <si>
    <t>Autres informations utiles</t>
  </si>
  <si>
    <t xml:space="preserve">Matériel à disposition de </t>
  </si>
  <si>
    <t>Intitulé</t>
  </si>
  <si>
    <t>Logiciels intégrés</t>
  </si>
  <si>
    <r>
      <t xml:space="preserve">Pas d’accès internet possible pour les candidats 
</t>
    </r>
    <r>
      <rPr>
        <sz val="11"/>
        <color theme="1"/>
        <rFont val="Arial"/>
        <family val="2"/>
      </rPr>
      <t>BCDI : le candidat a accès à 1 base de gestion de fonds documentaires qui lui est propre</t>
    </r>
  </si>
  <si>
    <r>
      <rPr>
        <b/>
        <sz val="11"/>
        <color theme="1"/>
        <rFont val="Arial"/>
        <family val="2"/>
      </rPr>
      <t>Le candidat accède à Internet non filtré et à tous les sites ne nécessitant pas de codes d’accès personnels. Toutes les pages visitées sont tracées pour pouvoir consultées par les jurys.</t>
    </r>
    <r>
      <rPr>
        <sz val="11"/>
        <color theme="1"/>
        <rFont val="Arial"/>
        <family val="2"/>
      </rPr>
      <t xml:space="preserve">
BCDI : le candidat a accès à 1 base de gestion de fonds documentaires qui lui est propre</t>
    </r>
  </si>
  <si>
    <t>Imprimante scanner couleur</t>
  </si>
  <si>
    <t>Imprimante Noir et blanc</t>
  </si>
  <si>
    <t>Commentaire spécifique quant au prix</t>
  </si>
  <si>
    <t>TOTAL UO1</t>
  </si>
  <si>
    <t>contrôle</t>
  </si>
  <si>
    <t>Prix unitaire HT (rappel)</t>
  </si>
  <si>
    <t>Matériel à disposition du directoire</t>
  </si>
  <si>
    <t>Matériel à disposition des candidats lors des épreuves (préparation + intervention)
+
Matériel à disposition du directoire</t>
  </si>
  <si>
    <t>ensemble nécessaire pour l'ensemble des salles de préparation, de passage, du directoire et de secours</t>
  </si>
  <si>
    <t>Bordereau unitaire des prix</t>
  </si>
  <si>
    <t>Détail de l'UO1</t>
  </si>
  <si>
    <t>Détail quantitatif estimatif</t>
  </si>
  <si>
    <t xml:space="preserve">Lot 2 : Certificat d’aptitude au professorat </t>
  </si>
  <si>
    <t xml:space="preserve">UO2 / CAPES externe de documentation </t>
  </si>
  <si>
    <t xml:space="preserve">UO3 / CAPES externe de documentation </t>
  </si>
  <si>
    <t xml:space="preserve">UO4 / CAPES externe de documentation </t>
  </si>
  <si>
    <t>12 pour les 12 salles de passage
3 de secours</t>
  </si>
  <si>
    <t>24 pour les 2 salles de préparation
3 de secours</t>
  </si>
  <si>
    <t>Couleur
Possibilité de numériser en A4 et en couleur
Possibilité de format A3
Avec port USB
Interface d'utilisation très fonctionnelle et rapide</t>
  </si>
  <si>
    <t>2 réparties dans les 2 salles de préparation
1 de secours
+
2 pour le directoire avec connexion aux 2 PC du directoire</t>
  </si>
  <si>
    <t>24 PC répartis dans les 2 salles de préparation
24 PC répartis dans les 12 salles de passage devant jury
2 PC de secours pour les 2 salles de préparation
1 PC de secours pour les salles de passage
1 PC pour la salle d'accueil des candidats</t>
  </si>
  <si>
    <t xml:space="preserve">2 PC pour la salle du directoire-secrétariat </t>
  </si>
  <si>
    <t>Avertissement : Le présent DQE est fondé sur les besoins estimés pour la campagne  1 des concours (avril-juillet 2026). S'il est particulièrement précis, il peut toutefois faire l'objet de modifications.</t>
  </si>
  <si>
    <t xml:space="preserve">Conditions des épreuves </t>
  </si>
  <si>
    <t>Quantité en nombre de mois nécessaires</t>
  </si>
  <si>
    <t>Quantité en nombre de jours nécessaires</t>
  </si>
  <si>
    <t>TOTAL DU DQE / CAPES externe de documentation L3 :</t>
  </si>
  <si>
    <t>CAPES externe de documentation L3</t>
  </si>
  <si>
    <t>Connexion aux imprimantes désignées
Accès à des dossiers à partir du bureau / Racourcis bureau
Applications : 
Chaque application sera installée dans sa version la plus récente et stable.
Open Office
Pack Office Microsoft (powerpoint, word, excel)
Paint
Capture d'écran
Gimp
PMB (nécessite XAMP)
Lecteur vidéo VLC
Flash Player
Freemind
Acrobat / Acrobat Reader
Outil Windows Snipping Tools
Antivirus
Navigateur Web
Firefox
Google Chrome</t>
  </si>
  <si>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désactivée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</si>
  <si>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</si>
  <si>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t>Capacité de 10 GO minimum</t>
  </si>
  <si>
    <t xml:space="preserve">Écran déporté </t>
  </si>
  <si>
    <t>Couleur
21 pouces minimum
Port HDMI</t>
  </si>
  <si>
    <t xml:space="preserve">Rallonges électriques </t>
  </si>
  <si>
    <t xml:space="preserve">Multiprises </t>
  </si>
  <si>
    <t xml:space="preserve">Câbles VGA </t>
  </si>
  <si>
    <t xml:space="preserve">Câbles HDMI </t>
  </si>
  <si>
    <t>UO1 / CAPES externe de documentation L3</t>
  </si>
  <si>
    <t>CAPES externe de documentation Master</t>
  </si>
  <si>
    <t>UO1 / CAPES externe de documentation Master</t>
  </si>
  <si>
    <t>TOTAL DU DQE / CAPES externe de documentation Master :</t>
  </si>
  <si>
    <t>CAPES externe d'Histoire Géographie Master</t>
  </si>
  <si>
    <t>UO1 / CAPES externe d'Histoire Géographie L3</t>
  </si>
  <si>
    <t>CAPES externe d'Histoire Géographie L3</t>
  </si>
  <si>
    <t>TOTAL DU DQE / CAPES externe d'Histoire Géographie L3</t>
  </si>
  <si>
    <t>TOTAL DU DQE / CAPES externe d'Histoire Géographie Master</t>
  </si>
  <si>
    <t>UO1 / CAPES externe d'Histoire Géographie Master</t>
  </si>
  <si>
    <t>Détail quantitatif estimatif / Récapitulatif des DQE par concours</t>
  </si>
  <si>
    <t>TOTAL FINAL DU DQE :</t>
  </si>
  <si>
    <t xml:space="preserve">Montant total HT </t>
  </si>
  <si>
    <t xml:space="preserve">Montant total TTC </t>
  </si>
  <si>
    <t>Connecté au réseau "secrétariat concours"</t>
  </si>
  <si>
    <t>Matériel à disposition du directoire et du jury</t>
  </si>
  <si>
    <t>2 PC pour la salle du directoire-secrétariat 
20 PC dans les 20 salles d'interrogation</t>
  </si>
  <si>
    <t xml:space="preserve">Commentaire </t>
  </si>
  <si>
    <t>GRETA Marne / Lycée Libergier - 51100 Reims</t>
  </si>
  <si>
    <t>Bénédicte Langlois - benedicte.langlois1@ac-montpellier.fr</t>
  </si>
  <si>
    <t>Nathalie Marc - nathalie.marc@ac-poitiers.fr</t>
  </si>
  <si>
    <t>vendredi 19 juin 2026 et samedi 20 juin 2026 jusqu'à 12h00</t>
  </si>
  <si>
    <t>du lundi 22 juin 2026 au vendredi 26 juin 2026</t>
  </si>
  <si>
    <t>vendredi 26 juin 2026 et samedi 27 juin 2026 matin</t>
  </si>
  <si>
    <t>Lycée des métiers Libergier - 51100 Reims</t>
  </si>
  <si>
    <t>Gildas Dimier - gildas.dimier@ac-poitiers.fr</t>
  </si>
  <si>
    <t>Philippe Marcerou - philippe.marcerou@igesr.gouv.fr</t>
  </si>
  <si>
    <t>vendredi 12 juin 2026 (au plus tard à 17h00) et samedi 13 juin 2026</t>
  </si>
  <si>
    <t>du lundi 15 juin 2026 au jeudi 18 juin 2026</t>
  </si>
  <si>
    <t>jeudi 18 juin 2026 et vendredi 19 juin 2026</t>
  </si>
  <si>
    <t>Test 1 : réalisé entre le mardi 12 mai et le lundi 18 mai 2026 
Test 2 : réalisé au plus tard le vendredi 12 juin 2026 
Test 3 : réalisé au plus tard le lundi 15 juin 2026, 6h00 
Test 4 : réalisé au plus tard le vendredi 12 juin 2026</t>
  </si>
  <si>
    <t>12 pour les 12 salles de passage
1 pour la salle d'accueil des candidats
3 de secours</t>
  </si>
  <si>
    <t>Lycée des métiers Etienne Oehmichen - 51000 Châlons-en-Champagne</t>
  </si>
  <si>
    <t>Jean-Marie Duquenois - jean-marie.duquenois@ac-reims.fr</t>
  </si>
  <si>
    <t>Benoît Falaize benoit.falaize@igesr.gouv.fr</t>
  </si>
  <si>
    <t xml:space="preserve">lundi 01 juin 2026 pour le secrétariat et les bureaux des vices-président
vendredi 5 juin 2026 et samedi 6 juin 2026 pour les salles de préparation et de commission des jurys </t>
  </si>
  <si>
    <t>du mardi 23 juin 2026 au jeudi 02 juillet 2026</t>
  </si>
  <si>
    <t>jeudi 02 juillet 2026 et vendredi 03 juillet 2026</t>
  </si>
  <si>
    <t>Utilisation du même matériel que pour le concours précédent (Master) dans les mêmes salles
Installation de nouveaux dossiers documentaire sur les PC des salles de préparation et de passage le vendredi 19 juin 2026</t>
  </si>
  <si>
    <t>BCDI : non utilisé</t>
  </si>
  <si>
    <r>
      <rPr>
        <b/>
        <sz val="11"/>
        <color theme="1"/>
        <rFont val="Arial"/>
        <family val="2"/>
      </rPr>
      <t xml:space="preserve">Salles de préparation (8 salles) </t>
    </r>
    <r>
      <rPr>
        <sz val="11"/>
        <color theme="1"/>
        <rFont val="Arial"/>
        <family val="2"/>
      </rPr>
      <t xml:space="preserve">
10 PC par salle dans les 8 salles de préparation (= 80 PC)
</t>
    </r>
    <r>
      <rPr>
        <i/>
        <sz val="11"/>
        <color theme="1"/>
        <rFont val="Arial"/>
        <family val="2"/>
      </rPr>
      <t xml:space="preserve">Salle Géographie :
P1 Géo (K301)
P2 Géo (K302)
P3 Géo (K304)
P4 Géo (K318)
Salle Histoire :
P1 Hist (K312)
P2 Hist (K313)
P3 Hist (K315)
P4 Hist (K316)
</t>
    </r>
    <r>
      <rPr>
        <b/>
        <sz val="11"/>
        <color theme="1"/>
        <rFont val="Arial"/>
        <family val="2"/>
      </rPr>
      <t>Salle de préparation spéciale (K114)</t>
    </r>
    <r>
      <rPr>
        <sz val="11"/>
        <color theme="1"/>
        <rFont val="Arial"/>
        <family val="2"/>
      </rPr>
      <t xml:space="preserve">
2 PC dans la salle de préparation spéciale
</t>
    </r>
    <r>
      <rPr>
        <b/>
        <sz val="11"/>
        <color theme="1"/>
        <rFont val="Arial"/>
        <family val="2"/>
      </rPr>
      <t>Salles de passage devant le jury (20 salles)</t>
    </r>
    <r>
      <rPr>
        <sz val="11"/>
        <color theme="1"/>
        <rFont val="Arial"/>
        <family val="2"/>
      </rPr>
      <t xml:space="preserve">
20 PC reliés au vidéoprojecteur dans les 20 salles de passage devant le jury
</t>
    </r>
    <r>
      <rPr>
        <i/>
        <sz val="11"/>
        <color theme="1"/>
        <rFont val="Arial"/>
        <family val="2"/>
      </rPr>
      <t xml:space="preserve">Salle jury Géographie :
K201, K202, K204, K210, K212, K213, K214, K215, K217, K218
Salle jury Histoire :
K103, K104, K105, K106, K112, K115, K116, K117, K119, K120
</t>
    </r>
    <r>
      <rPr>
        <b/>
        <sz val="11"/>
        <color theme="1"/>
        <rFont val="Arial"/>
        <family val="2"/>
      </rPr>
      <t xml:space="preserve">Bibliothèques (2 salles) </t>
    </r>
    <r>
      <rPr>
        <sz val="11"/>
        <color theme="1"/>
        <rFont val="Arial"/>
        <family val="2"/>
      </rPr>
      <t xml:space="preserve">
1 PC par bibliothèque dans les 2 bibliothèque ( = 2 PC)
</t>
    </r>
    <r>
      <rPr>
        <i/>
        <sz val="11"/>
        <color theme="1"/>
        <rFont val="Arial"/>
        <family val="2"/>
      </rPr>
      <t xml:space="preserve">Bibliothèque Géographie : K018
Bibliothèque Histoire : K101
</t>
    </r>
    <r>
      <rPr>
        <b/>
        <sz val="11"/>
        <color theme="1"/>
        <rFont val="Arial"/>
        <family val="2"/>
      </rPr>
      <t>Secours</t>
    </r>
    <r>
      <rPr>
        <sz val="11"/>
        <color theme="1"/>
        <rFont val="Arial"/>
        <family val="2"/>
      </rPr>
      <t xml:space="preserve">
8 PC de secours</t>
    </r>
  </si>
  <si>
    <r>
      <t xml:space="preserve">Secrétariat (K003)
</t>
    </r>
    <r>
      <rPr>
        <sz val="11"/>
        <color theme="1"/>
        <rFont val="Arial"/>
        <family val="2"/>
      </rPr>
      <t xml:space="preserve">6 PC connecté au réseau "secrétariat du concours" et réseau "CAPES"
</t>
    </r>
    <r>
      <rPr>
        <b/>
        <sz val="11"/>
        <color theme="1"/>
        <rFont val="Arial"/>
        <family val="2"/>
      </rPr>
      <t>Bureau du vice-président de l'épreuve 1 Géo (K219)</t>
    </r>
    <r>
      <rPr>
        <sz val="11"/>
        <color theme="1"/>
        <rFont val="Arial"/>
        <family val="2"/>
      </rPr>
      <t xml:space="preserve">
1 PC</t>
    </r>
    <r>
      <rPr>
        <b/>
        <sz val="11"/>
        <color theme="1"/>
        <rFont val="Arial"/>
        <family val="2"/>
      </rPr>
      <t xml:space="preserve">
Bureau du vice-président de l'épreuve 1 Histoire (K121)
</t>
    </r>
    <r>
      <rPr>
        <sz val="11"/>
        <color theme="1"/>
        <rFont val="Arial"/>
        <family val="2"/>
      </rPr>
      <t xml:space="preserve">1 PC
</t>
    </r>
    <r>
      <rPr>
        <b/>
        <sz val="11"/>
        <color theme="1"/>
        <rFont val="Arial"/>
        <family val="2"/>
      </rPr>
      <t>Bureau du vice-président de l'épreuve 2 Entretien (G116)</t>
    </r>
    <r>
      <rPr>
        <sz val="11"/>
        <color theme="1"/>
        <rFont val="Arial"/>
        <family val="2"/>
      </rPr>
      <t xml:space="preserve">
1 PC</t>
    </r>
  </si>
  <si>
    <t>Christelle Loubet - christelle.balouzat-loubet@univ-lille.fr</t>
  </si>
  <si>
    <t>du dimanche 7 juin 2026 au jeudi 18 juin 2026</t>
  </si>
  <si>
    <t>Utilisation du même matériel que pour le concours précédent (Master) dans les mêmes salles
Rangement des installations en vue de l'installation des nouveaux dossiers documentaire pour le concours L3 sur les PC des salles de préparation et de passage le vendredi 19 juin 2026</t>
  </si>
  <si>
    <r>
      <t xml:space="preserve">Secrétariat : 
</t>
    </r>
    <r>
      <rPr>
        <sz val="11"/>
        <color theme="1"/>
        <rFont val="Arial"/>
        <family val="2"/>
      </rPr>
      <t>Accès internet en filaire via le réseau de l'établissement 
Création d'un réseau local, nommé "CAPES" comprenant les 6 PC, le serveur WD (non-fourni par le prestataire ; serveur connecté et qui accède à la sauvegarde spécifique "CAPES"), une imprimante HP 552 (non-fournie par le prestataire) et le photocopieur (non-fourni par le prestataire)</t>
    </r>
    <r>
      <rPr>
        <b/>
        <sz val="11"/>
        <color theme="1"/>
        <rFont val="Arial"/>
        <family val="2"/>
      </rPr>
      <t xml:space="preserve">
Bureaux des vices-présidents :
</t>
    </r>
    <r>
      <rPr>
        <sz val="11"/>
        <color theme="1"/>
        <rFont val="Arial"/>
        <family val="2"/>
      </rPr>
      <t>Accès internet via le Wifi de l'établissement 
Chaque PC doit être relié à une imprimante HP 552 (non-fournie par le prestataire)</t>
    </r>
  </si>
  <si>
    <r>
      <t xml:space="preserve">Le DQE se remplit automatiquement. </t>
    </r>
    <r>
      <rPr>
        <b/>
        <sz val="11"/>
        <color rgb="FFFF0000"/>
        <rFont val="Arial"/>
        <family val="2"/>
      </rPr>
      <t>Le candidat doit vérifier les résultats, les renvois de cellules et joindre le tableur à l’offre</t>
    </r>
    <r>
      <rPr>
        <b/>
        <sz val="11"/>
        <color theme="1"/>
        <rFont val="Arial"/>
        <family val="2"/>
      </rPr>
      <t xml:space="preserve"> (voir le 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</si>
</sst>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sz val="11"/>
      <color theme="1"/>
      <name val="Arial"/>
      <family val="2"/>
    </font>
    <font>
      <sz val="11"/>
      <color theme="1"/>
      <name val="Calibri"/>
      <family val="2"/>
      <scheme val="minor"/>
    </font>
    <font>
      <b/>
      <sz val="14"/>
      <color theme="1"/>
      <name val="Arial"/>
      <family val="2"/>
    </font>
    <font>
      <b/>
      <sz val="11"/>
      <color theme="1"/>
      <name val="Arial"/>
      <family val="2"/>
    </font>
    <font>
      <b/>
      <sz val="12"/>
      <color theme="1"/>
      <name val="Arial"/>
      <family val="2"/>
    </font>
    <font>
      <b/>
      <sz val="11"/>
      <color rgb="FFFF0000"/>
      <name val="Arial"/>
      <family val="2"/>
    </font>
    <font>
      <sz val="8"/>
      <name val="Calibri"/>
      <family val="2"/>
      <scheme val="minor"/>
    </font>
    <font>
      <b/>
      <sz val="11"/>
      <name val="Arial"/>
      <family val="2"/>
    </font>
    <font>
      <sz val="11"/>
      <name val="Arial"/>
      <family val="2"/>
    </font>
    <font>
      <i/>
      <sz val="8"/>
      <color rgb="FFFF0000"/>
      <name val="Arial"/>
      <family val="2"/>
    </font>
    <font>
      <sz val="9"/>
      <color rgb="FFFF0000"/>
      <name val="Arial"/>
      <family val="2"/>
    </font>
    <font>
      <b/>
      <sz val="16"/>
      <color theme="1"/>
      <name val="Arial"/>
      <family val="2"/>
    </font>
    <font>
      <b/>
      <i/>
      <sz val="11"/>
      <name val="Arial"/>
      <family val="2"/>
    </font>
    <font>
      <i/>
      <sz val="11"/>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11">
    <xf numFmtId="0" fontId="0" fillId="0" borderId="0" xfId="0"/>
    <xf numFmtId="0" fontId="1" fillId="0" borderId="1" xfId="0" applyFont="1" applyBorder="1" applyAlignment="1">
      <alignment vertical="center" wrapText="1"/>
    </xf>
    <xf numFmtId="164" fontId="1" fillId="0" borderId="1" xfId="1" applyNumberFormat="1" applyFont="1" applyBorder="1" applyAlignment="1">
      <alignment vertical="center" wrapText="1"/>
    </xf>
    <xf numFmtId="9" fontId="1" fillId="0" borderId="1" xfId="2" applyFont="1" applyBorder="1" applyAlignment="1">
      <alignment vertical="center" wrapText="1"/>
    </xf>
    <xf numFmtId="0" fontId="1" fillId="3" borderId="1" xfId="0" applyFont="1" applyFill="1" applyBorder="1" applyAlignment="1">
      <alignment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164" fontId="1" fillId="0" borderId="1" xfId="0" applyNumberFormat="1" applyFont="1" applyFill="1" applyBorder="1" applyAlignment="1">
      <alignment vertical="center" wrapText="1"/>
    </xf>
    <xf numFmtId="0" fontId="4" fillId="0" borderId="1" xfId="0" applyFont="1" applyFill="1" applyBorder="1" applyAlignment="1">
      <alignment vertical="center" wrapText="1"/>
    </xf>
    <xf numFmtId="0" fontId="6" fillId="0" borderId="0" xfId="0" applyFont="1" applyAlignment="1">
      <alignment horizontal="center" vertical="center" wrapText="1"/>
    </xf>
    <xf numFmtId="164" fontId="1" fillId="0" borderId="5" xfId="0" applyNumberFormat="1" applyFont="1" applyFill="1" applyBorder="1" applyAlignment="1">
      <alignment vertical="center" wrapText="1"/>
    </xf>
    <xf numFmtId="164" fontId="1" fillId="0" borderId="5" xfId="1" applyNumberFormat="1" applyFont="1" applyBorder="1" applyAlignment="1">
      <alignment vertical="center" wrapText="1"/>
    </xf>
    <xf numFmtId="9" fontId="1" fillId="0" borderId="5" xfId="2" applyFont="1" applyBorder="1" applyAlignment="1">
      <alignment vertical="center" wrapText="1"/>
    </xf>
    <xf numFmtId="0" fontId="10" fillId="0" borderId="0" xfId="0" applyFont="1" applyAlignment="1">
      <alignment vertical="center" wrapText="1"/>
    </xf>
    <xf numFmtId="164" fontId="11" fillId="0" borderId="0" xfId="0" applyNumberFormat="1" applyFont="1" applyAlignment="1">
      <alignment vertical="center" wrapText="1"/>
    </xf>
    <xf numFmtId="0" fontId="1" fillId="0" borderId="0" xfId="0" applyFont="1" applyAlignment="1">
      <alignment vertical="center"/>
    </xf>
    <xf numFmtId="0" fontId="4" fillId="0" borderId="0" xfId="0" applyFont="1" applyAlignment="1">
      <alignment vertical="center"/>
    </xf>
    <xf numFmtId="9" fontId="1" fillId="0" borderId="0" xfId="2" applyFont="1" applyAlignment="1">
      <alignment vertical="center"/>
    </xf>
    <xf numFmtId="2" fontId="1" fillId="3" borderId="1" xfId="0" applyNumberFormat="1" applyFont="1" applyFill="1" applyBorder="1" applyAlignment="1">
      <alignment vertical="center" wrapText="1"/>
    </xf>
    <xf numFmtId="164" fontId="1" fillId="3" borderId="1" xfId="0" applyNumberFormat="1" applyFont="1" applyFill="1" applyBorder="1" applyAlignment="1">
      <alignment vertical="center" wrapText="1"/>
    </xf>
    <xf numFmtId="164" fontId="1" fillId="3" borderId="1" xfId="1" applyNumberFormat="1" applyFont="1" applyFill="1" applyBorder="1" applyAlignment="1">
      <alignment vertical="center" wrapText="1"/>
    </xf>
    <xf numFmtId="9" fontId="1" fillId="3" borderId="1" xfId="2" applyFont="1" applyFill="1" applyBorder="1" applyAlignment="1">
      <alignment vertical="center" wrapText="1"/>
    </xf>
    <xf numFmtId="0" fontId="4" fillId="3" borderId="1" xfId="0" applyFont="1" applyFill="1" applyBorder="1" applyAlignment="1">
      <alignment vertical="center" wrapText="1"/>
    </xf>
    <xf numFmtId="0" fontId="8" fillId="0" borderId="0" xfId="0" applyFont="1" applyAlignment="1">
      <alignment horizontal="center" vertical="center" wrapText="1"/>
    </xf>
    <xf numFmtId="0" fontId="9" fillId="0" borderId="0" xfId="0" applyFont="1" applyAlignment="1">
      <alignment vertical="center" wrapText="1"/>
    </xf>
    <xf numFmtId="164" fontId="1" fillId="0" borderId="1" xfId="1" applyNumberFormat="1" applyFont="1" applyFill="1" applyBorder="1" applyAlignment="1">
      <alignment vertical="center" wrapText="1"/>
    </xf>
    <xf numFmtId="9" fontId="1" fillId="0" borderId="1" xfId="2" applyFont="1" applyFill="1" applyBorder="1" applyAlignment="1">
      <alignment vertical="center" wrapText="1"/>
    </xf>
    <xf numFmtId="164" fontId="4" fillId="0" borderId="19" xfId="1" applyNumberFormat="1" applyFont="1" applyBorder="1" applyAlignment="1">
      <alignment horizontal="right" vertical="center" wrapText="1"/>
    </xf>
    <xf numFmtId="9" fontId="4" fillId="0" borderId="19" xfId="2" applyFont="1" applyBorder="1" applyAlignment="1">
      <alignment horizontal="right" vertical="center" wrapText="1"/>
    </xf>
    <xf numFmtId="164" fontId="4" fillId="0" borderId="20" xfId="1" applyNumberFormat="1" applyFont="1" applyBorder="1" applyAlignment="1">
      <alignment horizontal="right" vertical="center" wrapText="1"/>
    </xf>
    <xf numFmtId="2" fontId="1" fillId="0" borderId="5" xfId="0" applyNumberFormat="1" applyFont="1" applyFill="1" applyBorder="1" applyAlignment="1">
      <alignment vertical="center" wrapText="1"/>
    </xf>
    <xf numFmtId="164" fontId="12" fillId="4" borderId="17" xfId="0" applyNumberFormat="1" applyFont="1" applyFill="1" applyBorder="1" applyAlignment="1">
      <alignment vertical="center" wrapText="1"/>
    </xf>
    <xf numFmtId="9" fontId="12" fillId="4" borderId="17" xfId="0" applyNumberFormat="1" applyFont="1" applyFill="1" applyBorder="1" applyAlignment="1">
      <alignment vertical="center" wrapText="1"/>
    </xf>
    <xf numFmtId="164" fontId="12" fillId="4" borderId="18" xfId="0" applyNumberFormat="1" applyFont="1" applyFill="1" applyBorder="1" applyAlignment="1">
      <alignment vertical="center" wrapText="1"/>
    </xf>
    <xf numFmtId="0" fontId="1" fillId="0" borderId="5" xfId="0" applyFont="1" applyBorder="1" applyAlignment="1">
      <alignment vertical="center" wrapText="1"/>
    </xf>
    <xf numFmtId="0" fontId="4" fillId="0" borderId="0" xfId="0" applyFont="1" applyAlignment="1">
      <alignment horizontal="center" vertical="center" wrapText="1"/>
    </xf>
    <xf numFmtId="0" fontId="6" fillId="0" borderId="0" xfId="0" applyFont="1" applyAlignment="1">
      <alignment horizontal="center" vertical="center" wrapText="1"/>
    </xf>
    <xf numFmtId="0" fontId="4" fillId="0" borderId="1" xfId="0" applyFont="1" applyBorder="1" applyAlignment="1">
      <alignment vertical="center" wrapText="1"/>
    </xf>
    <xf numFmtId="164" fontId="1" fillId="0" borderId="1" xfId="0" applyNumberFormat="1" applyFont="1" applyBorder="1" applyAlignment="1">
      <alignment vertical="center" wrapText="1"/>
    </xf>
    <xf numFmtId="164" fontId="10" fillId="0" borderId="0" xfId="0" applyNumberFormat="1" applyFont="1" applyAlignment="1">
      <alignment vertical="center" wrapText="1"/>
    </xf>
    <xf numFmtId="164" fontId="4" fillId="0" borderId="1" xfId="0" applyNumberFormat="1" applyFont="1" applyBorder="1" applyAlignment="1">
      <alignment vertical="center" wrapText="1"/>
    </xf>
    <xf numFmtId="0" fontId="4" fillId="0" borderId="0" xfId="0" applyFont="1" applyAlignment="1">
      <alignment horizontal="center" vertical="center" wrapText="1"/>
    </xf>
    <xf numFmtId="44" fontId="1" fillId="0" borderId="2" xfId="1" applyFont="1" applyBorder="1" applyAlignment="1">
      <alignment horizontal="center" vertical="center" wrapText="1"/>
    </xf>
    <xf numFmtId="44" fontId="1" fillId="0" borderId="3" xfId="1" applyFont="1" applyBorder="1" applyAlignment="1">
      <alignment horizontal="center" vertical="center" wrapText="1"/>
    </xf>
    <xf numFmtId="44" fontId="1" fillId="0" borderId="4" xfId="1" applyFont="1" applyBorder="1" applyAlignment="1">
      <alignment horizontal="center" vertical="center" wrapText="1"/>
    </xf>
    <xf numFmtId="0" fontId="4" fillId="0" borderId="0" xfId="0" applyFont="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right" vertical="center" wrapText="1"/>
    </xf>
    <xf numFmtId="9" fontId="1" fillId="0" borderId="5" xfId="2" applyFont="1" applyBorder="1" applyAlignment="1">
      <alignment horizontal="right" vertical="center" wrapText="1"/>
    </xf>
    <xf numFmtId="9" fontId="1" fillId="0" borderId="6" xfId="2" applyFont="1" applyBorder="1" applyAlignment="1">
      <alignment horizontal="right" vertical="center" wrapText="1"/>
    </xf>
    <xf numFmtId="9" fontId="1" fillId="0" borderId="7" xfId="2" applyFont="1" applyBorder="1" applyAlignment="1">
      <alignment horizontal="right" vertical="center" wrapText="1"/>
    </xf>
    <xf numFmtId="0" fontId="3" fillId="0" borderId="0" xfId="0" applyFont="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0" borderId="1" xfId="0" applyFont="1" applyBorder="1" applyAlignment="1">
      <alignment horizontal="center" vertical="center" wrapText="1"/>
    </xf>
    <xf numFmtId="164" fontId="1" fillId="0" borderId="5" xfId="0" applyNumberFormat="1" applyFont="1" applyFill="1" applyBorder="1" applyAlignment="1">
      <alignment horizontal="right" vertical="center" wrapText="1"/>
    </xf>
    <xf numFmtId="164" fontId="1" fillId="0" borderId="6" xfId="0" applyNumberFormat="1" applyFont="1" applyFill="1" applyBorder="1" applyAlignment="1">
      <alignment horizontal="right" vertical="center" wrapText="1"/>
    </xf>
    <xf numFmtId="164" fontId="1" fillId="0" borderId="7" xfId="0" applyNumberFormat="1" applyFont="1" applyFill="1" applyBorder="1" applyAlignment="1">
      <alignment horizontal="right" vertical="center" wrapText="1"/>
    </xf>
    <xf numFmtId="164" fontId="1" fillId="0" borderId="5" xfId="1" applyNumberFormat="1" applyFont="1" applyFill="1" applyBorder="1" applyAlignment="1">
      <alignment horizontal="right" vertical="center" wrapText="1"/>
    </xf>
    <xf numFmtId="164" fontId="1" fillId="0" borderId="6" xfId="1" applyNumberFormat="1" applyFont="1" applyFill="1" applyBorder="1" applyAlignment="1">
      <alignment horizontal="right" vertical="center" wrapText="1"/>
    </xf>
    <xf numFmtId="164" fontId="1" fillId="0" borderId="7" xfId="1" applyNumberFormat="1" applyFont="1" applyFill="1" applyBorder="1" applyAlignment="1">
      <alignment horizontal="right" vertical="center" wrapText="1"/>
    </xf>
    <xf numFmtId="9" fontId="1" fillId="0" borderId="5" xfId="2" applyFont="1" applyFill="1" applyBorder="1" applyAlignment="1">
      <alignment horizontal="right" vertical="center" wrapText="1"/>
    </xf>
    <xf numFmtId="9" fontId="1" fillId="0" borderId="6" xfId="2" applyFont="1" applyFill="1" applyBorder="1" applyAlignment="1">
      <alignment horizontal="right" vertical="center" wrapText="1"/>
    </xf>
    <xf numFmtId="9" fontId="1" fillId="0" borderId="7" xfId="2" applyFont="1" applyFill="1" applyBorder="1" applyAlignment="1">
      <alignment horizontal="right" vertical="center" wrapText="1"/>
    </xf>
    <xf numFmtId="2" fontId="1" fillId="0" borderId="5" xfId="0" applyNumberFormat="1" applyFont="1" applyFill="1" applyBorder="1" applyAlignment="1">
      <alignment horizontal="right" vertical="center" wrapText="1"/>
    </xf>
    <xf numFmtId="2" fontId="1" fillId="0" borderId="6" xfId="0" applyNumberFormat="1" applyFont="1" applyFill="1" applyBorder="1" applyAlignment="1">
      <alignment horizontal="right" vertical="center" wrapText="1"/>
    </xf>
    <xf numFmtId="2" fontId="1" fillId="0" borderId="7" xfId="0" applyNumberFormat="1" applyFont="1" applyFill="1" applyBorder="1" applyAlignment="1">
      <alignment horizontal="right"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6" fillId="0" borderId="0" xfId="0" applyFont="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0" fontId="8" fillId="0" borderId="0"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righ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9" fillId="0" borderId="1" xfId="0" applyFont="1" applyBorder="1" applyAlignment="1">
      <alignment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4FFC0-B264-4B7F-B7ED-C8AB74856D03}">
  <dimension ref="A1:G13"/>
  <sheetViews>
    <sheetView workbookViewId="0">
      <selection activeCell="E10" sqref="E10"/>
    </sheetView>
  </sheetViews>
  <sheetFormatPr baseColWidth="10" defaultRowHeight="14.25" x14ac:dyDescent="0.25"/>
  <cols>
    <col min="1" max="1" width="13" style="18" customWidth="1"/>
    <col min="2" max="2" width="27.7109375" style="18" customWidth="1"/>
    <col min="3" max="3" width="19.85546875" style="18" bestFit="1" customWidth="1"/>
    <col min="4" max="6" width="16.42578125" style="18" customWidth="1"/>
    <col min="7" max="7" width="17.5703125" style="18" customWidth="1"/>
    <col min="8" max="16384" width="11.42578125" style="18"/>
  </cols>
  <sheetData>
    <row r="1" spans="1:7" ht="15" x14ac:dyDescent="0.25">
      <c r="A1" s="44" t="s">
        <v>67</v>
      </c>
      <c r="B1" s="44"/>
      <c r="C1" s="44"/>
      <c r="D1" s="44"/>
      <c r="E1" s="44"/>
      <c r="F1" s="44"/>
      <c r="G1" s="44"/>
    </row>
    <row r="2" spans="1:7" ht="15" x14ac:dyDescent="0.25">
      <c r="A2" s="44" t="s">
        <v>70</v>
      </c>
      <c r="B2" s="44"/>
      <c r="C2" s="44"/>
      <c r="D2" s="44"/>
      <c r="E2" s="44"/>
      <c r="F2" s="44"/>
      <c r="G2" s="44"/>
    </row>
    <row r="3" spans="1:7" ht="15" x14ac:dyDescent="0.25">
      <c r="A3" s="44" t="s">
        <v>18</v>
      </c>
      <c r="B3" s="44"/>
      <c r="C3" s="44"/>
      <c r="D3" s="44"/>
      <c r="E3" s="44"/>
      <c r="F3" s="44"/>
      <c r="G3" s="44"/>
    </row>
    <row r="4" spans="1:7" ht="15" x14ac:dyDescent="0.25">
      <c r="A4" s="48" t="s">
        <v>11</v>
      </c>
      <c r="B4" s="48"/>
      <c r="C4" s="48"/>
      <c r="D4" s="48"/>
      <c r="E4" s="48"/>
      <c r="F4" s="48"/>
      <c r="G4" s="48"/>
    </row>
    <row r="5" spans="1:7" ht="15" x14ac:dyDescent="0.25">
      <c r="A5" s="19"/>
      <c r="B5" s="20"/>
      <c r="C5" s="20"/>
    </row>
    <row r="6" spans="1:7" ht="30" x14ac:dyDescent="0.25">
      <c r="A6" s="5" t="s">
        <v>0</v>
      </c>
      <c r="B6" s="5" t="s">
        <v>1</v>
      </c>
      <c r="C6" s="5" t="s">
        <v>17</v>
      </c>
      <c r="D6" s="5" t="s">
        <v>2</v>
      </c>
      <c r="E6" s="5" t="s">
        <v>16</v>
      </c>
      <c r="F6" s="5" t="s">
        <v>3</v>
      </c>
      <c r="G6" s="5" t="s">
        <v>4</v>
      </c>
    </row>
    <row r="7" spans="1:7" ht="28.5" x14ac:dyDescent="0.25">
      <c r="A7" s="4" t="s">
        <v>5</v>
      </c>
      <c r="B7" s="1" t="s">
        <v>6</v>
      </c>
      <c r="C7" s="45" t="s">
        <v>22</v>
      </c>
      <c r="D7" s="46"/>
      <c r="E7" s="46"/>
      <c r="F7" s="46"/>
      <c r="G7" s="47"/>
    </row>
    <row r="8" spans="1:7" ht="28.5" x14ac:dyDescent="0.25">
      <c r="A8" s="4" t="s">
        <v>7</v>
      </c>
      <c r="B8" s="1" t="s">
        <v>8</v>
      </c>
      <c r="C8" s="1" t="s">
        <v>19</v>
      </c>
      <c r="D8" s="2">
        <v>0</v>
      </c>
      <c r="E8" s="3">
        <v>0.2</v>
      </c>
      <c r="F8" s="2">
        <f>D8*E8</f>
        <v>0</v>
      </c>
      <c r="G8" s="2">
        <f>F8+D8</f>
        <v>0</v>
      </c>
    </row>
    <row r="9" spans="1:7" ht="28.5" x14ac:dyDescent="0.25">
      <c r="A9" s="4" t="s">
        <v>9</v>
      </c>
      <c r="B9" s="1" t="s">
        <v>10</v>
      </c>
      <c r="C9" s="1" t="s">
        <v>21</v>
      </c>
      <c r="D9" s="2">
        <v>0</v>
      </c>
      <c r="E9" s="3">
        <v>0.2</v>
      </c>
      <c r="F9" s="2">
        <f t="shared" ref="F9:F10" si="0">D9*E9</f>
        <v>0</v>
      </c>
      <c r="G9" s="2">
        <f t="shared" ref="G9:G10" si="1">F9+D9</f>
        <v>0</v>
      </c>
    </row>
    <row r="10" spans="1:7" ht="42.75" x14ac:dyDescent="0.25">
      <c r="A10" s="4" t="s">
        <v>12</v>
      </c>
      <c r="B10" s="1" t="s">
        <v>15</v>
      </c>
      <c r="C10" s="1" t="s">
        <v>20</v>
      </c>
      <c r="D10" s="2">
        <v>0</v>
      </c>
      <c r="E10" s="3">
        <v>0.2</v>
      </c>
      <c r="F10" s="2">
        <f t="shared" si="0"/>
        <v>0</v>
      </c>
      <c r="G10" s="2">
        <f t="shared" si="1"/>
        <v>0</v>
      </c>
    </row>
    <row r="13" spans="1:7" ht="15" x14ac:dyDescent="0.25">
      <c r="A13" s="19"/>
    </row>
  </sheetData>
  <mergeCells count="5">
    <mergeCell ref="A1:G1"/>
    <mergeCell ref="C7:G7"/>
    <mergeCell ref="A4:G4"/>
    <mergeCell ref="A2:G2"/>
    <mergeCell ref="A3:G3"/>
  </mergeCells>
  <pageMargins left="0.11811023622047245" right="0.11811023622047245" top="0.74803149606299213"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E2E51-7E9F-4228-A1F9-4DA8775A21CF}">
  <dimension ref="A1:H27"/>
  <sheetViews>
    <sheetView topLeftCell="A10" workbookViewId="0">
      <selection activeCell="E33" sqref="E33"/>
    </sheetView>
  </sheetViews>
  <sheetFormatPr baseColWidth="10" defaultRowHeight="14.25" x14ac:dyDescent="0.25"/>
  <cols>
    <col min="1" max="1" width="30.28515625" style="8" customWidth="1"/>
    <col min="2" max="3" width="52.42578125" style="8" customWidth="1"/>
    <col min="4" max="4" width="39.5703125" style="8" customWidth="1"/>
    <col min="5" max="7" width="16.42578125" style="8" customWidth="1"/>
    <col min="8" max="8" width="17.5703125" style="8" customWidth="1"/>
    <col min="9" max="16384" width="11.42578125" style="8"/>
  </cols>
  <sheetData>
    <row r="1" spans="1:8" ht="18" x14ac:dyDescent="0.25">
      <c r="A1" s="61" t="s">
        <v>67</v>
      </c>
      <c r="B1" s="61"/>
      <c r="C1" s="61"/>
      <c r="D1" s="61"/>
      <c r="E1" s="61"/>
      <c r="F1" s="61"/>
      <c r="G1" s="61"/>
      <c r="H1" s="61"/>
    </row>
    <row r="2" spans="1:8" ht="18" x14ac:dyDescent="0.25">
      <c r="A2" s="61" t="s">
        <v>70</v>
      </c>
      <c r="B2" s="61"/>
      <c r="C2" s="61"/>
      <c r="D2" s="61"/>
      <c r="E2" s="61"/>
      <c r="F2" s="61"/>
      <c r="G2" s="61"/>
      <c r="H2" s="61"/>
    </row>
    <row r="3" spans="1:8" ht="18" x14ac:dyDescent="0.25">
      <c r="A3" s="61" t="s">
        <v>68</v>
      </c>
      <c r="B3" s="61"/>
      <c r="C3" s="61"/>
      <c r="D3" s="61"/>
      <c r="E3" s="61"/>
      <c r="F3" s="61"/>
      <c r="G3" s="61"/>
      <c r="H3" s="61"/>
    </row>
    <row r="4" spans="1:8" ht="15" x14ac:dyDescent="0.25">
      <c r="A4" s="44" t="s">
        <v>18</v>
      </c>
      <c r="B4" s="44"/>
      <c r="C4" s="44"/>
      <c r="D4" s="44"/>
      <c r="E4" s="44"/>
      <c r="F4" s="44"/>
      <c r="G4" s="44"/>
      <c r="H4" s="44"/>
    </row>
    <row r="5" spans="1:8" ht="15" x14ac:dyDescent="0.25">
      <c r="A5" s="44" t="s">
        <v>11</v>
      </c>
      <c r="B5" s="44"/>
      <c r="C5" s="44"/>
      <c r="D5" s="44"/>
      <c r="E5" s="44"/>
      <c r="F5" s="44"/>
      <c r="G5" s="44"/>
      <c r="H5" s="44"/>
    </row>
    <row r="6" spans="1:8" ht="15" x14ac:dyDescent="0.25">
      <c r="A6" s="9"/>
      <c r="B6" s="9"/>
      <c r="C6" s="9"/>
      <c r="D6" s="9"/>
      <c r="E6" s="9"/>
      <c r="F6" s="9"/>
      <c r="G6" s="9"/>
      <c r="H6" s="9"/>
    </row>
    <row r="7" spans="1:8" ht="15.75" x14ac:dyDescent="0.25">
      <c r="A7" s="49" t="s">
        <v>32</v>
      </c>
      <c r="B7" s="50"/>
      <c r="C7" s="50"/>
      <c r="D7" s="50"/>
      <c r="E7" s="50"/>
      <c r="F7" s="50"/>
      <c r="G7" s="50"/>
      <c r="H7" s="51"/>
    </row>
    <row r="8" spans="1:8" ht="15" x14ac:dyDescent="0.25">
      <c r="A8" s="5" t="s">
        <v>23</v>
      </c>
      <c r="B8" s="5" t="s">
        <v>25</v>
      </c>
      <c r="C8" s="5" t="s">
        <v>55</v>
      </c>
      <c r="D8" s="5" t="s">
        <v>33</v>
      </c>
      <c r="E8" s="5" t="s">
        <v>2</v>
      </c>
      <c r="F8" s="5" t="s">
        <v>16</v>
      </c>
      <c r="G8" s="5" t="s">
        <v>3</v>
      </c>
      <c r="H8" s="5" t="s">
        <v>4</v>
      </c>
    </row>
    <row r="9" spans="1:8" ht="299.25" x14ac:dyDescent="0.25">
      <c r="A9" s="6" t="s">
        <v>28</v>
      </c>
      <c r="B9" s="1" t="s">
        <v>87</v>
      </c>
      <c r="C9" s="1" t="s">
        <v>86</v>
      </c>
      <c r="D9" s="11" t="s">
        <v>56</v>
      </c>
      <c r="E9" s="2">
        <v>0</v>
      </c>
      <c r="F9" s="3">
        <v>0.2</v>
      </c>
      <c r="G9" s="2">
        <f>E9*F9</f>
        <v>0</v>
      </c>
      <c r="H9" s="2">
        <f>G9+E9</f>
        <v>0</v>
      </c>
    </row>
    <row r="10" spans="1:8" ht="299.25" x14ac:dyDescent="0.25">
      <c r="A10" s="6" t="s">
        <v>29</v>
      </c>
      <c r="B10" s="1" t="s">
        <v>88</v>
      </c>
      <c r="C10" s="1" t="s">
        <v>86</v>
      </c>
      <c r="D10" s="11" t="s">
        <v>56</v>
      </c>
      <c r="E10" s="2">
        <v>0</v>
      </c>
      <c r="F10" s="3">
        <v>0.2</v>
      </c>
      <c r="G10" s="2">
        <f>E10*F10</f>
        <v>0</v>
      </c>
      <c r="H10" s="2">
        <f>G10+E10</f>
        <v>0</v>
      </c>
    </row>
    <row r="11" spans="1:8" ht="299.25" x14ac:dyDescent="0.25">
      <c r="A11" s="6" t="s">
        <v>30</v>
      </c>
      <c r="B11" s="1" t="s">
        <v>87</v>
      </c>
      <c r="C11" s="1" t="s">
        <v>86</v>
      </c>
      <c r="D11" s="6" t="s">
        <v>57</v>
      </c>
      <c r="E11" s="2">
        <v>0</v>
      </c>
      <c r="F11" s="3">
        <v>0.2</v>
      </c>
      <c r="G11" s="2">
        <f>E11*F11</f>
        <v>0</v>
      </c>
      <c r="H11" s="2">
        <f>G11+E11</f>
        <v>0</v>
      </c>
    </row>
    <row r="12" spans="1:8" ht="299.25" x14ac:dyDescent="0.25">
      <c r="A12" s="6" t="s">
        <v>31</v>
      </c>
      <c r="B12" s="1" t="s">
        <v>88</v>
      </c>
      <c r="C12" s="1" t="s">
        <v>86</v>
      </c>
      <c r="D12" s="6" t="s">
        <v>57</v>
      </c>
      <c r="E12" s="2">
        <v>0</v>
      </c>
      <c r="F12" s="3">
        <v>0.2</v>
      </c>
      <c r="G12" s="2">
        <f t="shared" ref="G12" si="0">E12*F12</f>
        <v>0</v>
      </c>
      <c r="H12" s="2">
        <f t="shared" ref="H12" si="1">G12+E12</f>
        <v>0</v>
      </c>
    </row>
    <row r="13" spans="1:8" ht="15.75" x14ac:dyDescent="0.25">
      <c r="A13" s="49" t="s">
        <v>34</v>
      </c>
      <c r="B13" s="50"/>
      <c r="C13" s="50"/>
      <c r="D13" s="50"/>
      <c r="E13" s="50"/>
      <c r="F13" s="50"/>
      <c r="G13" s="50"/>
      <c r="H13" s="51"/>
    </row>
    <row r="14" spans="1:8" ht="15" x14ac:dyDescent="0.25">
      <c r="A14" s="5" t="s">
        <v>23</v>
      </c>
      <c r="B14" s="5" t="s">
        <v>25</v>
      </c>
      <c r="C14" s="5" t="s">
        <v>55</v>
      </c>
      <c r="D14" s="5" t="s">
        <v>33</v>
      </c>
      <c r="E14" s="5" t="s">
        <v>2</v>
      </c>
      <c r="F14" s="5" t="s">
        <v>16</v>
      </c>
      <c r="G14" s="5" t="s">
        <v>3</v>
      </c>
      <c r="H14" s="5" t="s">
        <v>4</v>
      </c>
    </row>
    <row r="15" spans="1:8" ht="71.25" x14ac:dyDescent="0.25">
      <c r="A15" s="1" t="s">
        <v>58</v>
      </c>
      <c r="B15" s="1" t="s">
        <v>76</v>
      </c>
      <c r="C15" s="4"/>
      <c r="D15" s="1"/>
      <c r="E15" s="2">
        <v>0</v>
      </c>
      <c r="F15" s="3">
        <v>0.2</v>
      </c>
      <c r="G15" s="2">
        <f>E15*F15</f>
        <v>0</v>
      </c>
      <c r="H15" s="2">
        <f>G15+E15</f>
        <v>0</v>
      </c>
    </row>
    <row r="16" spans="1:8" ht="57" x14ac:dyDescent="0.25">
      <c r="A16" s="1" t="s">
        <v>59</v>
      </c>
      <c r="B16" s="1" t="s">
        <v>35</v>
      </c>
      <c r="C16" s="4"/>
      <c r="D16" s="1"/>
      <c r="E16" s="2">
        <v>0</v>
      </c>
      <c r="F16" s="3">
        <v>0.2</v>
      </c>
      <c r="G16" s="2">
        <f>E16*F16</f>
        <v>0</v>
      </c>
      <c r="H16" s="2">
        <f>G16+E16</f>
        <v>0</v>
      </c>
    </row>
    <row r="17" spans="1:8" ht="42.75" x14ac:dyDescent="0.25">
      <c r="A17" s="1" t="s">
        <v>90</v>
      </c>
      <c r="B17" s="1" t="s">
        <v>91</v>
      </c>
      <c r="C17" s="4"/>
      <c r="D17" s="1" t="s">
        <v>110</v>
      </c>
      <c r="E17" s="2">
        <v>0</v>
      </c>
      <c r="F17" s="3">
        <v>0.2</v>
      </c>
      <c r="G17" s="2">
        <f>E17*F17</f>
        <v>0</v>
      </c>
      <c r="H17" s="2">
        <f>G17+E17</f>
        <v>0</v>
      </c>
    </row>
    <row r="18" spans="1:8" ht="15.75" x14ac:dyDescent="0.25">
      <c r="A18" s="49" t="s">
        <v>36</v>
      </c>
      <c r="B18" s="50"/>
      <c r="C18" s="50"/>
      <c r="D18" s="50"/>
      <c r="E18" s="50"/>
      <c r="F18" s="50"/>
      <c r="G18" s="50"/>
      <c r="H18" s="51"/>
    </row>
    <row r="19" spans="1:8" ht="15" x14ac:dyDescent="0.25">
      <c r="A19" s="5" t="s">
        <v>23</v>
      </c>
      <c r="B19" s="5" t="s">
        <v>25</v>
      </c>
      <c r="C19" s="5" t="s">
        <v>55</v>
      </c>
      <c r="D19" s="5" t="s">
        <v>33</v>
      </c>
      <c r="E19" s="5" t="s">
        <v>2</v>
      </c>
      <c r="F19" s="5" t="s">
        <v>16</v>
      </c>
      <c r="G19" s="5" t="s">
        <v>3</v>
      </c>
      <c r="H19" s="5" t="s">
        <v>4</v>
      </c>
    </row>
    <row r="20" spans="1:8" ht="28.5" x14ac:dyDescent="0.25">
      <c r="A20" s="1" t="s">
        <v>37</v>
      </c>
      <c r="B20" s="1" t="s">
        <v>38</v>
      </c>
      <c r="C20" s="4"/>
      <c r="D20" s="1"/>
      <c r="E20" s="2">
        <v>0</v>
      </c>
      <c r="F20" s="3">
        <v>0.2</v>
      </c>
      <c r="G20" s="2">
        <f>E20*F20</f>
        <v>0</v>
      </c>
      <c r="H20" s="2">
        <f>G20+E20</f>
        <v>0</v>
      </c>
    </row>
    <row r="21" spans="1:8" ht="28.5" x14ac:dyDescent="0.25">
      <c r="A21" s="1" t="s">
        <v>40</v>
      </c>
      <c r="B21" s="1" t="s">
        <v>41</v>
      </c>
      <c r="C21" s="4"/>
      <c r="D21" s="1"/>
      <c r="E21" s="2">
        <v>0</v>
      </c>
      <c r="F21" s="3">
        <v>0.2</v>
      </c>
      <c r="G21" s="2">
        <f t="shared" ref="G21:G23" si="2">E21*F21</f>
        <v>0</v>
      </c>
      <c r="H21" s="2">
        <f t="shared" ref="H21:H23" si="3">G21+E21</f>
        <v>0</v>
      </c>
    </row>
    <row r="22" spans="1:8" x14ac:dyDescent="0.25">
      <c r="A22" s="1" t="s">
        <v>43</v>
      </c>
      <c r="B22" s="1" t="s">
        <v>44</v>
      </c>
      <c r="C22" s="4"/>
      <c r="D22" s="1"/>
      <c r="E22" s="2">
        <v>0</v>
      </c>
      <c r="F22" s="3">
        <v>0.2</v>
      </c>
      <c r="G22" s="2">
        <f t="shared" si="2"/>
        <v>0</v>
      </c>
      <c r="H22" s="2">
        <f t="shared" si="3"/>
        <v>0</v>
      </c>
    </row>
    <row r="23" spans="1:8" x14ac:dyDescent="0.25">
      <c r="A23" s="1" t="s">
        <v>39</v>
      </c>
      <c r="B23" s="6" t="s">
        <v>89</v>
      </c>
      <c r="C23" s="4"/>
      <c r="D23" s="1"/>
      <c r="E23" s="2">
        <v>0</v>
      </c>
      <c r="F23" s="3">
        <v>0.2</v>
      </c>
      <c r="G23" s="2">
        <f t="shared" si="2"/>
        <v>0</v>
      </c>
      <c r="H23" s="2">
        <f t="shared" si="3"/>
        <v>0</v>
      </c>
    </row>
    <row r="24" spans="1:8" x14ac:dyDescent="0.25">
      <c r="A24" s="1" t="s">
        <v>92</v>
      </c>
      <c r="B24" s="1" t="s">
        <v>42</v>
      </c>
      <c r="C24" s="4"/>
      <c r="D24" s="52" t="s">
        <v>45</v>
      </c>
      <c r="E24" s="55">
        <v>0</v>
      </c>
      <c r="F24" s="58">
        <v>0.2</v>
      </c>
      <c r="G24" s="55">
        <f>E24*F24</f>
        <v>0</v>
      </c>
      <c r="H24" s="55">
        <f>E24+G24</f>
        <v>0</v>
      </c>
    </row>
    <row r="25" spans="1:8" x14ac:dyDescent="0.25">
      <c r="A25" s="1" t="s">
        <v>93</v>
      </c>
      <c r="B25" s="1"/>
      <c r="C25" s="4"/>
      <c r="D25" s="53"/>
      <c r="E25" s="56"/>
      <c r="F25" s="59"/>
      <c r="G25" s="56"/>
      <c r="H25" s="56"/>
    </row>
    <row r="26" spans="1:8" x14ac:dyDescent="0.25">
      <c r="A26" s="1" t="s">
        <v>94</v>
      </c>
      <c r="B26" s="1"/>
      <c r="C26" s="4"/>
      <c r="D26" s="53"/>
      <c r="E26" s="56"/>
      <c r="F26" s="59"/>
      <c r="G26" s="56"/>
      <c r="H26" s="56"/>
    </row>
    <row r="27" spans="1:8" x14ac:dyDescent="0.25">
      <c r="A27" s="1" t="s">
        <v>95</v>
      </c>
      <c r="B27" s="1"/>
      <c r="C27" s="4"/>
      <c r="D27" s="54"/>
      <c r="E27" s="57"/>
      <c r="F27" s="60"/>
      <c r="G27" s="57"/>
      <c r="H27" s="57"/>
    </row>
  </sheetData>
  <mergeCells count="13">
    <mergeCell ref="A1:H1"/>
    <mergeCell ref="A4:H4"/>
    <mergeCell ref="A5:H5"/>
    <mergeCell ref="A7:H7"/>
    <mergeCell ref="A13:H13"/>
    <mergeCell ref="A2:H2"/>
    <mergeCell ref="A3:H3"/>
    <mergeCell ref="A18:H18"/>
    <mergeCell ref="D24:D27"/>
    <mergeCell ref="E24:E27"/>
    <mergeCell ref="F24:F27"/>
    <mergeCell ref="G24:G27"/>
    <mergeCell ref="H24:H27"/>
  </mergeCells>
  <phoneticPr fontId="7" type="noConversion"/>
  <pageMargins left="0.11811023622047245" right="0.11811023622047245"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A45D2-D95C-4D67-B994-8F4161556AC1}">
  <dimension ref="A1:K46"/>
  <sheetViews>
    <sheetView topLeftCell="A13" zoomScale="80" zoomScaleNormal="80" workbookViewId="0">
      <selection activeCell="C32" sqref="C32:C35"/>
    </sheetView>
  </sheetViews>
  <sheetFormatPr baseColWidth="10" defaultRowHeight="14.25" x14ac:dyDescent="0.25"/>
  <cols>
    <col min="1" max="1" width="36.7109375" style="8" customWidth="1"/>
    <col min="2" max="2" width="26.42578125" style="8" customWidth="1"/>
    <col min="3" max="3" width="33"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61" t="s">
        <v>69</v>
      </c>
      <c r="B1" s="61"/>
      <c r="C1" s="61"/>
      <c r="D1" s="61"/>
      <c r="E1" s="61"/>
      <c r="F1" s="61"/>
      <c r="G1" s="61"/>
      <c r="H1" s="61"/>
      <c r="I1" s="61"/>
      <c r="J1" s="61"/>
    </row>
    <row r="2" spans="1:10" ht="18" x14ac:dyDescent="0.25">
      <c r="A2" s="61" t="s">
        <v>70</v>
      </c>
      <c r="B2" s="61"/>
      <c r="C2" s="61"/>
      <c r="D2" s="61"/>
      <c r="E2" s="61"/>
      <c r="F2" s="61"/>
      <c r="G2" s="61"/>
      <c r="H2" s="61"/>
      <c r="I2" s="61"/>
      <c r="J2" s="61"/>
    </row>
    <row r="3" spans="1:10" ht="15" customHeight="1" x14ac:dyDescent="0.25">
      <c r="A3" s="44" t="s">
        <v>142</v>
      </c>
      <c r="B3" s="44"/>
      <c r="C3" s="44"/>
      <c r="D3" s="44"/>
      <c r="E3" s="44"/>
      <c r="F3" s="44"/>
      <c r="G3" s="44"/>
      <c r="H3" s="44"/>
      <c r="I3" s="44"/>
      <c r="J3" s="44"/>
    </row>
    <row r="4" spans="1:10" ht="15" x14ac:dyDescent="0.25">
      <c r="A4" s="44" t="s">
        <v>11</v>
      </c>
      <c r="B4" s="44"/>
      <c r="C4" s="44"/>
      <c r="D4" s="44"/>
      <c r="E4" s="44"/>
      <c r="F4" s="44"/>
      <c r="G4" s="44"/>
      <c r="H4" s="44"/>
      <c r="I4" s="44"/>
      <c r="J4" s="44"/>
    </row>
    <row r="5" spans="1:10" ht="15" x14ac:dyDescent="0.25">
      <c r="A5" s="93" t="s">
        <v>80</v>
      </c>
      <c r="B5" s="93"/>
      <c r="C5" s="93"/>
      <c r="D5" s="93"/>
      <c r="E5" s="93"/>
      <c r="F5" s="93"/>
      <c r="G5" s="93"/>
      <c r="H5" s="93"/>
      <c r="I5" s="93"/>
      <c r="J5" s="93"/>
    </row>
    <row r="6" spans="1:10" ht="15" x14ac:dyDescent="0.25">
      <c r="A6" s="12"/>
      <c r="B6" s="12"/>
      <c r="C6" s="12"/>
      <c r="D6" s="12"/>
      <c r="E6" s="12"/>
      <c r="F6" s="12"/>
      <c r="G6" s="12"/>
      <c r="H6" s="12"/>
      <c r="I6" s="12"/>
      <c r="J6" s="12"/>
    </row>
    <row r="7" spans="1:10" s="27" customFormat="1" ht="15.75" thickBot="1" x14ac:dyDescent="0.3">
      <c r="A7" s="26"/>
      <c r="B7" s="26"/>
      <c r="C7" s="26"/>
      <c r="D7" s="26"/>
      <c r="E7" s="26"/>
      <c r="F7" s="26"/>
      <c r="G7" s="26"/>
      <c r="H7" s="26"/>
      <c r="I7" s="26"/>
      <c r="J7" s="26"/>
    </row>
    <row r="8" spans="1:10" ht="15" x14ac:dyDescent="0.25">
      <c r="A8" s="94" t="s">
        <v>46</v>
      </c>
      <c r="B8" s="95"/>
      <c r="C8" s="95"/>
      <c r="D8" s="95"/>
      <c r="E8" s="95"/>
      <c r="F8" s="95"/>
      <c r="G8" s="95"/>
      <c r="H8" s="95"/>
      <c r="I8" s="95"/>
      <c r="J8" s="96"/>
    </row>
    <row r="9" spans="1:10" ht="15" x14ac:dyDescent="0.25">
      <c r="A9" s="97" t="s">
        <v>50</v>
      </c>
      <c r="B9" s="98"/>
      <c r="C9" s="99" t="s">
        <v>85</v>
      </c>
      <c r="D9" s="99"/>
      <c r="E9" s="99"/>
      <c r="F9" s="99"/>
      <c r="G9" s="99"/>
      <c r="H9" s="99"/>
      <c r="I9" s="99"/>
      <c r="J9" s="100"/>
    </row>
    <row r="10" spans="1:10" ht="15" x14ac:dyDescent="0.25">
      <c r="A10" s="83" t="s">
        <v>47</v>
      </c>
      <c r="B10" s="84"/>
      <c r="C10" s="85" t="s">
        <v>114</v>
      </c>
      <c r="D10" s="85"/>
      <c r="E10" s="85"/>
      <c r="F10" s="85"/>
      <c r="G10" s="85"/>
      <c r="H10" s="85"/>
      <c r="I10" s="85"/>
      <c r="J10" s="86"/>
    </row>
    <row r="11" spans="1:10" ht="15" x14ac:dyDescent="0.25">
      <c r="A11" s="83" t="s">
        <v>48</v>
      </c>
      <c r="B11" s="84"/>
      <c r="C11" s="85" t="s">
        <v>115</v>
      </c>
      <c r="D11" s="85"/>
      <c r="E11" s="85"/>
      <c r="F11" s="85"/>
      <c r="G11" s="85"/>
      <c r="H11" s="85"/>
      <c r="I11" s="85"/>
      <c r="J11" s="86"/>
    </row>
    <row r="12" spans="1:10" ht="15" x14ac:dyDescent="0.25">
      <c r="A12" s="83" t="s">
        <v>49</v>
      </c>
      <c r="B12" s="84"/>
      <c r="C12" s="85" t="s">
        <v>116</v>
      </c>
      <c r="D12" s="85"/>
      <c r="E12" s="85"/>
      <c r="F12" s="85"/>
      <c r="G12" s="85"/>
      <c r="H12" s="85"/>
      <c r="I12" s="85"/>
      <c r="J12" s="86"/>
    </row>
    <row r="13" spans="1:10" ht="15" customHeight="1" x14ac:dyDescent="0.25">
      <c r="A13" s="83" t="s">
        <v>51</v>
      </c>
      <c r="B13" s="84"/>
      <c r="C13" s="85"/>
      <c r="D13" s="85"/>
      <c r="E13" s="85"/>
      <c r="F13" s="85"/>
      <c r="G13" s="85"/>
      <c r="H13" s="85"/>
      <c r="I13" s="85"/>
      <c r="J13" s="86"/>
    </row>
    <row r="14" spans="1:10" ht="15" customHeight="1" x14ac:dyDescent="0.25">
      <c r="A14" s="83" t="s">
        <v>13</v>
      </c>
      <c r="B14" s="84"/>
      <c r="C14" s="87" t="s">
        <v>117</v>
      </c>
      <c r="D14" s="87"/>
      <c r="E14" s="87"/>
      <c r="F14" s="87"/>
      <c r="G14" s="87"/>
      <c r="H14" s="87"/>
      <c r="I14" s="87"/>
      <c r="J14" s="88"/>
    </row>
    <row r="15" spans="1:10" x14ac:dyDescent="0.25">
      <c r="A15" s="83" t="s">
        <v>81</v>
      </c>
      <c r="B15" s="84"/>
      <c r="C15" s="87" t="s">
        <v>118</v>
      </c>
      <c r="D15" s="87"/>
      <c r="E15" s="87"/>
      <c r="F15" s="87"/>
      <c r="G15" s="87"/>
      <c r="H15" s="87"/>
      <c r="I15" s="87"/>
      <c r="J15" s="88"/>
    </row>
    <row r="16" spans="1:10" x14ac:dyDescent="0.25">
      <c r="A16" s="83" t="s">
        <v>14</v>
      </c>
      <c r="B16" s="84"/>
      <c r="C16" s="87" t="s">
        <v>119</v>
      </c>
      <c r="D16" s="87"/>
      <c r="E16" s="87"/>
      <c r="F16" s="87"/>
      <c r="G16" s="87"/>
      <c r="H16" s="87"/>
      <c r="I16" s="87"/>
      <c r="J16" s="88"/>
    </row>
    <row r="17" spans="1:11" ht="15.75" thickBot="1" x14ac:dyDescent="0.3">
      <c r="A17" s="101" t="s">
        <v>52</v>
      </c>
      <c r="B17" s="102"/>
      <c r="C17" s="89"/>
      <c r="D17" s="89"/>
      <c r="E17" s="89"/>
      <c r="F17" s="89"/>
      <c r="G17" s="89"/>
      <c r="H17" s="89"/>
      <c r="I17" s="89"/>
      <c r="J17" s="90"/>
    </row>
    <row r="18" spans="1:11" ht="15" x14ac:dyDescent="0.25">
      <c r="A18" s="9"/>
      <c r="B18" s="9"/>
      <c r="C18" s="9"/>
      <c r="D18" s="9"/>
      <c r="E18" s="9"/>
      <c r="F18" s="9"/>
      <c r="G18" s="9"/>
      <c r="H18" s="9"/>
      <c r="I18" s="9"/>
      <c r="J18" s="9"/>
    </row>
    <row r="19" spans="1:11" ht="15.75" x14ac:dyDescent="0.25">
      <c r="A19" s="49" t="s">
        <v>96</v>
      </c>
      <c r="B19" s="50"/>
      <c r="C19" s="50"/>
      <c r="D19" s="50"/>
      <c r="E19" s="50"/>
      <c r="F19" s="50"/>
      <c r="G19" s="50"/>
      <c r="H19" s="50"/>
      <c r="I19" s="50"/>
      <c r="J19" s="51"/>
    </row>
    <row r="20" spans="1:11" ht="30" x14ac:dyDescent="0.25">
      <c r="A20" s="5" t="s">
        <v>23</v>
      </c>
      <c r="B20" s="5" t="s">
        <v>53</v>
      </c>
      <c r="C20" s="5" t="s">
        <v>26</v>
      </c>
      <c r="D20" s="5" t="s">
        <v>113</v>
      </c>
      <c r="E20" s="5" t="s">
        <v>27</v>
      </c>
      <c r="F20" s="5" t="s">
        <v>63</v>
      </c>
      <c r="G20" s="5" t="s">
        <v>2</v>
      </c>
      <c r="H20" s="5" t="s">
        <v>16</v>
      </c>
      <c r="I20" s="5" t="s">
        <v>3</v>
      </c>
      <c r="J20" s="5" t="s">
        <v>4</v>
      </c>
      <c r="K20" s="16" t="s">
        <v>62</v>
      </c>
    </row>
    <row r="21" spans="1:11" x14ac:dyDescent="0.25">
      <c r="A21" s="4" t="str">
        <f>'UO1'!A9</f>
        <v>PC Option 1</v>
      </c>
      <c r="B21" s="4"/>
      <c r="C21" s="4"/>
      <c r="D21" s="4"/>
      <c r="E21" s="21">
        <v>0</v>
      </c>
      <c r="F21" s="22">
        <f>'UO1'!E9</f>
        <v>0</v>
      </c>
      <c r="G21" s="23">
        <f>F21*E21</f>
        <v>0</v>
      </c>
      <c r="H21" s="24">
        <v>0.2</v>
      </c>
      <c r="I21" s="23">
        <f>G21*H21</f>
        <v>0</v>
      </c>
      <c r="J21" s="23">
        <f>I21+G21</f>
        <v>0</v>
      </c>
    </row>
    <row r="22" spans="1:11" x14ac:dyDescent="0.25">
      <c r="A22" s="4" t="str">
        <f>'UO1'!A10</f>
        <v>PC Option 2</v>
      </c>
      <c r="B22" s="4"/>
      <c r="C22" s="4"/>
      <c r="D22" s="4"/>
      <c r="E22" s="21">
        <v>0</v>
      </c>
      <c r="F22" s="22">
        <f>'UO1'!E10</f>
        <v>0</v>
      </c>
      <c r="G22" s="23">
        <f t="shared" ref="G22:G31" si="0">F22*E22</f>
        <v>0</v>
      </c>
      <c r="H22" s="24">
        <v>0.2</v>
      </c>
      <c r="I22" s="23">
        <f t="shared" ref="I22:I31" si="1">G22*H22</f>
        <v>0</v>
      </c>
      <c r="J22" s="23">
        <f t="shared" ref="J22:J32" si="2">I22+G22</f>
        <v>0</v>
      </c>
    </row>
    <row r="23" spans="1:11" x14ac:dyDescent="0.25">
      <c r="A23" s="4" t="str">
        <f>'UO1'!A11</f>
        <v>PC Option 3</v>
      </c>
      <c r="B23" s="4"/>
      <c r="C23" s="4"/>
      <c r="D23" s="4"/>
      <c r="E23" s="21">
        <v>0</v>
      </c>
      <c r="F23" s="22">
        <f>'UO1'!E11</f>
        <v>0</v>
      </c>
      <c r="G23" s="23">
        <f t="shared" si="0"/>
        <v>0</v>
      </c>
      <c r="H23" s="24">
        <v>0.2</v>
      </c>
      <c r="I23" s="23">
        <f t="shared" si="1"/>
        <v>0</v>
      </c>
      <c r="J23" s="23">
        <f t="shared" si="2"/>
        <v>0</v>
      </c>
    </row>
    <row r="24" spans="1:11" ht="79.5" customHeight="1" x14ac:dyDescent="0.25">
      <c r="A24" s="6" t="str">
        <f>'UO1'!A12</f>
        <v>PC Option 4</v>
      </c>
      <c r="B24" s="1" t="s">
        <v>111</v>
      </c>
      <c r="C24" s="1" t="s">
        <v>112</v>
      </c>
      <c r="D24" s="4"/>
      <c r="E24" s="7">
        <v>22</v>
      </c>
      <c r="F24" s="10">
        <f>'UO1'!E12</f>
        <v>0</v>
      </c>
      <c r="G24" s="28">
        <f t="shared" si="0"/>
        <v>0</v>
      </c>
      <c r="H24" s="29">
        <v>0.2</v>
      </c>
      <c r="I24" s="28">
        <f t="shared" si="1"/>
        <v>0</v>
      </c>
      <c r="J24" s="28">
        <f t="shared" si="2"/>
        <v>0</v>
      </c>
    </row>
    <row r="25" spans="1:11" ht="99.75" x14ac:dyDescent="0.25">
      <c r="A25" s="6" t="str">
        <f>'UO1'!A15</f>
        <v>Imprimante scanner couleur</v>
      </c>
      <c r="B25" s="1" t="s">
        <v>65</v>
      </c>
      <c r="C25" s="1" t="s">
        <v>77</v>
      </c>
      <c r="D25" s="4"/>
      <c r="E25" s="7">
        <v>5</v>
      </c>
      <c r="F25" s="10">
        <f>'UO1'!E15</f>
        <v>0</v>
      </c>
      <c r="G25" s="28">
        <f t="shared" si="0"/>
        <v>0</v>
      </c>
      <c r="H25" s="29">
        <v>0.2</v>
      </c>
      <c r="I25" s="28">
        <f t="shared" si="1"/>
        <v>0</v>
      </c>
      <c r="J25" s="28">
        <f t="shared" si="2"/>
        <v>0</v>
      </c>
    </row>
    <row r="26" spans="1:11" ht="15" x14ac:dyDescent="0.25">
      <c r="A26" s="4" t="str">
        <f>'UO1'!A16</f>
        <v>Imprimante Noir et blanc</v>
      </c>
      <c r="B26" s="25"/>
      <c r="C26" s="25"/>
      <c r="D26" s="25"/>
      <c r="E26" s="21">
        <v>0</v>
      </c>
      <c r="F26" s="22">
        <f>'UO1'!E16</f>
        <v>0</v>
      </c>
      <c r="G26" s="23">
        <f t="shared" si="0"/>
        <v>0</v>
      </c>
      <c r="H26" s="24">
        <v>0.2</v>
      </c>
      <c r="I26" s="23">
        <f t="shared" si="1"/>
        <v>0</v>
      </c>
      <c r="J26" s="23">
        <f t="shared" si="2"/>
        <v>0</v>
      </c>
    </row>
    <row r="27" spans="1:11" x14ac:dyDescent="0.25">
      <c r="A27" s="4" t="str">
        <f>'UO1'!A17</f>
        <v xml:space="preserve">Écran déporté </v>
      </c>
      <c r="B27" s="4"/>
      <c r="C27" s="4"/>
      <c r="D27" s="4"/>
      <c r="E27" s="21">
        <v>0</v>
      </c>
      <c r="F27" s="22">
        <f>'UO1'!E17</f>
        <v>0</v>
      </c>
      <c r="G27" s="23">
        <f t="shared" si="0"/>
        <v>0</v>
      </c>
      <c r="H27" s="24">
        <v>0.2</v>
      </c>
      <c r="I27" s="23">
        <f t="shared" si="1"/>
        <v>0</v>
      </c>
      <c r="J27" s="23">
        <f t="shared" si="2"/>
        <v>0</v>
      </c>
    </row>
    <row r="28" spans="1:11" x14ac:dyDescent="0.25">
      <c r="A28" s="4" t="str">
        <f>'UO1'!A20</f>
        <v>Vidéoprojecteur</v>
      </c>
      <c r="B28" s="4"/>
      <c r="C28" s="4"/>
      <c r="D28" s="4"/>
      <c r="E28" s="21">
        <v>0</v>
      </c>
      <c r="F28" s="22">
        <f>'UO1'!E20</f>
        <v>0</v>
      </c>
      <c r="G28" s="23">
        <f t="shared" si="0"/>
        <v>0</v>
      </c>
      <c r="H28" s="24">
        <v>0.2</v>
      </c>
      <c r="I28" s="23">
        <f t="shared" si="1"/>
        <v>0</v>
      </c>
      <c r="J28" s="23">
        <f t="shared" si="2"/>
        <v>0</v>
      </c>
    </row>
    <row r="29" spans="1:11" ht="27.75" customHeight="1" x14ac:dyDescent="0.25">
      <c r="A29" s="4" t="str">
        <f>'UO1'!A21</f>
        <v xml:space="preserve">Télécommandes de présentations – pointeur </v>
      </c>
      <c r="B29" s="4"/>
      <c r="C29" s="4"/>
      <c r="D29" s="4"/>
      <c r="E29" s="21">
        <v>0</v>
      </c>
      <c r="F29" s="22">
        <f>'UO1'!E21</f>
        <v>0</v>
      </c>
      <c r="G29" s="23">
        <f t="shared" si="0"/>
        <v>0</v>
      </c>
      <c r="H29" s="24">
        <v>0.2</v>
      </c>
      <c r="I29" s="23">
        <f t="shared" si="1"/>
        <v>0</v>
      </c>
      <c r="J29" s="23">
        <f t="shared" si="2"/>
        <v>0</v>
      </c>
    </row>
    <row r="30" spans="1:11" x14ac:dyDescent="0.25">
      <c r="A30" s="4" t="str">
        <f>'UO1'!A22</f>
        <v>Casque</v>
      </c>
      <c r="B30" s="4"/>
      <c r="C30" s="4"/>
      <c r="D30" s="4"/>
      <c r="E30" s="21">
        <v>0</v>
      </c>
      <c r="F30" s="22">
        <f>'UO1'!E22</f>
        <v>0</v>
      </c>
      <c r="G30" s="23">
        <f t="shared" si="0"/>
        <v>0</v>
      </c>
      <c r="H30" s="24">
        <v>0.2</v>
      </c>
      <c r="I30" s="23">
        <f t="shared" si="1"/>
        <v>0</v>
      </c>
      <c r="J30" s="23">
        <f t="shared" si="2"/>
        <v>0</v>
      </c>
    </row>
    <row r="31" spans="1:11" x14ac:dyDescent="0.25">
      <c r="A31" s="4" t="str">
        <f>'UO1'!A23</f>
        <v>Clé USB</v>
      </c>
      <c r="B31" s="4"/>
      <c r="C31" s="4"/>
      <c r="D31" s="4"/>
      <c r="E31" s="21">
        <v>0</v>
      </c>
      <c r="F31" s="22">
        <f>'UO1'!E23</f>
        <v>0</v>
      </c>
      <c r="G31" s="23">
        <f t="shared" si="0"/>
        <v>0</v>
      </c>
      <c r="H31" s="24">
        <v>0.2</v>
      </c>
      <c r="I31" s="23">
        <f t="shared" si="1"/>
        <v>0</v>
      </c>
      <c r="J31" s="23">
        <f t="shared" si="2"/>
        <v>0</v>
      </c>
    </row>
    <row r="32" spans="1:11" x14ac:dyDescent="0.25">
      <c r="A32" s="6" t="str">
        <f>'UO1'!A24</f>
        <v xml:space="preserve">Rallonges électriques </v>
      </c>
      <c r="B32" s="108"/>
      <c r="C32" s="64" t="s">
        <v>66</v>
      </c>
      <c r="D32" s="64" t="s">
        <v>45</v>
      </c>
      <c r="E32" s="80">
        <v>1</v>
      </c>
      <c r="F32" s="71">
        <f>'UO1'!E24</f>
        <v>0</v>
      </c>
      <c r="G32" s="74">
        <f>F32*E32</f>
        <v>0</v>
      </c>
      <c r="H32" s="77">
        <v>0.2</v>
      </c>
      <c r="I32" s="74">
        <f>G32*H32</f>
        <v>0</v>
      </c>
      <c r="J32" s="74">
        <f t="shared" si="2"/>
        <v>0</v>
      </c>
    </row>
    <row r="33" spans="1:11" x14ac:dyDescent="0.25">
      <c r="A33" s="6" t="str">
        <f>'UO1'!A25</f>
        <v xml:space="preserve">Multiprises </v>
      </c>
      <c r="B33" s="109"/>
      <c r="C33" s="65"/>
      <c r="D33" s="65"/>
      <c r="E33" s="81"/>
      <c r="F33" s="72"/>
      <c r="G33" s="75"/>
      <c r="H33" s="78"/>
      <c r="I33" s="75"/>
      <c r="J33" s="75"/>
    </row>
    <row r="34" spans="1:11" x14ac:dyDescent="0.25">
      <c r="A34" s="6" t="str">
        <f>'UO1'!A26</f>
        <v xml:space="preserve">Câbles VGA </v>
      </c>
      <c r="B34" s="109"/>
      <c r="C34" s="65"/>
      <c r="D34" s="65"/>
      <c r="E34" s="81"/>
      <c r="F34" s="72"/>
      <c r="G34" s="75"/>
      <c r="H34" s="78"/>
      <c r="I34" s="75"/>
      <c r="J34" s="75"/>
    </row>
    <row r="35" spans="1:11" x14ac:dyDescent="0.25">
      <c r="A35" s="6" t="str">
        <f>'UO1'!A27</f>
        <v xml:space="preserve">Câbles HDMI </v>
      </c>
      <c r="B35" s="110"/>
      <c r="C35" s="66"/>
      <c r="D35" s="66"/>
      <c r="E35" s="82"/>
      <c r="F35" s="73"/>
      <c r="G35" s="76"/>
      <c r="H35" s="79"/>
      <c r="I35" s="76"/>
      <c r="J35" s="76"/>
    </row>
    <row r="36" spans="1:11" ht="15" x14ac:dyDescent="0.25">
      <c r="A36" s="91" t="s">
        <v>61</v>
      </c>
      <c r="B36" s="92"/>
      <c r="C36" s="92"/>
      <c r="D36" s="92"/>
      <c r="E36" s="92"/>
      <c r="F36" s="92"/>
      <c r="G36" s="30">
        <f>SUM(G21:G35)</f>
        <v>0</v>
      </c>
      <c r="H36" s="31">
        <f>H32</f>
        <v>0.2</v>
      </c>
      <c r="I36" s="30">
        <f>G36*0.2</f>
        <v>0</v>
      </c>
      <c r="J36" s="32">
        <f>I36+G36</f>
        <v>0</v>
      </c>
      <c r="K36" s="17">
        <f>SUM(J21:J35)</f>
        <v>0</v>
      </c>
    </row>
    <row r="37" spans="1:11" ht="15.75" x14ac:dyDescent="0.25">
      <c r="A37" s="49" t="s">
        <v>71</v>
      </c>
      <c r="B37" s="50"/>
      <c r="C37" s="50"/>
      <c r="D37" s="50"/>
      <c r="E37" s="50"/>
      <c r="F37" s="50"/>
      <c r="G37" s="50"/>
      <c r="H37" s="50"/>
      <c r="I37" s="50"/>
      <c r="J37" s="51"/>
    </row>
    <row r="38" spans="1:11" ht="30" x14ac:dyDescent="0.25">
      <c r="A38" s="67" t="s">
        <v>54</v>
      </c>
      <c r="B38" s="68"/>
      <c r="C38" s="69"/>
      <c r="D38" s="5" t="s">
        <v>60</v>
      </c>
      <c r="E38" s="5" t="s">
        <v>27</v>
      </c>
      <c r="F38" s="5" t="s">
        <v>63</v>
      </c>
      <c r="G38" s="5" t="s">
        <v>2</v>
      </c>
      <c r="H38" s="5" t="s">
        <v>16</v>
      </c>
      <c r="I38" s="5" t="s">
        <v>3</v>
      </c>
      <c r="J38" s="5" t="s">
        <v>4</v>
      </c>
    </row>
    <row r="39" spans="1:11" x14ac:dyDescent="0.25">
      <c r="A39" s="70" t="str">
        <f>BPU!B8</f>
        <v>Prestation d’installation et de démontage du dispositif</v>
      </c>
      <c r="B39" s="70"/>
      <c r="C39" s="70"/>
      <c r="D39" s="1" t="str">
        <f>BPU!C8</f>
        <v>Forfait par concours</v>
      </c>
      <c r="E39" s="7">
        <v>1</v>
      </c>
      <c r="F39" s="10">
        <f>BPU!D8</f>
        <v>0</v>
      </c>
      <c r="G39" s="2">
        <f>F39*E39</f>
        <v>0</v>
      </c>
      <c r="H39" s="3">
        <v>0.2</v>
      </c>
      <c r="I39" s="2">
        <f>G39*H39</f>
        <v>0</v>
      </c>
      <c r="J39" s="2">
        <f>I39+G39</f>
        <v>0</v>
      </c>
    </row>
    <row r="40" spans="1:11" ht="15.75" x14ac:dyDescent="0.25">
      <c r="A40" s="49" t="s">
        <v>72</v>
      </c>
      <c r="B40" s="50"/>
      <c r="C40" s="50"/>
      <c r="D40" s="50"/>
      <c r="E40" s="50"/>
      <c r="F40" s="50"/>
      <c r="G40" s="50"/>
      <c r="H40" s="50"/>
      <c r="I40" s="50"/>
      <c r="J40" s="51"/>
    </row>
    <row r="41" spans="1:11" ht="60" x14ac:dyDescent="0.25">
      <c r="A41" s="67" t="s">
        <v>54</v>
      </c>
      <c r="B41" s="68"/>
      <c r="C41" s="69"/>
      <c r="D41" s="5" t="s">
        <v>60</v>
      </c>
      <c r="E41" s="5" t="s">
        <v>83</v>
      </c>
      <c r="F41" s="5" t="s">
        <v>63</v>
      </c>
      <c r="G41" s="5" t="s">
        <v>2</v>
      </c>
      <c r="H41" s="5" t="s">
        <v>16</v>
      </c>
      <c r="I41" s="5" t="s">
        <v>3</v>
      </c>
      <c r="J41" s="5" t="s">
        <v>4</v>
      </c>
    </row>
    <row r="42" spans="1:11" x14ac:dyDescent="0.25">
      <c r="A42" s="70" t="str">
        <f>BPU!B9</f>
        <v>Prestation d’assistance pendant les épreuves</v>
      </c>
      <c r="B42" s="70"/>
      <c r="C42" s="70"/>
      <c r="D42" s="1" t="str">
        <f>BPU!C9</f>
        <v>Forfait par concours et par jour</v>
      </c>
      <c r="E42" s="7">
        <v>5</v>
      </c>
      <c r="F42" s="10">
        <f>BPU!D9</f>
        <v>0</v>
      </c>
      <c r="G42" s="2">
        <f>F42*E42</f>
        <v>0</v>
      </c>
      <c r="H42" s="3">
        <v>0.2</v>
      </c>
      <c r="I42" s="2">
        <f>G42*H42</f>
        <v>0</v>
      </c>
      <c r="J42" s="2">
        <f>I42+G42</f>
        <v>0</v>
      </c>
    </row>
    <row r="43" spans="1:11" ht="15.75" x14ac:dyDescent="0.25">
      <c r="A43" s="49" t="s">
        <v>73</v>
      </c>
      <c r="B43" s="50"/>
      <c r="C43" s="50"/>
      <c r="D43" s="50"/>
      <c r="E43" s="50"/>
      <c r="F43" s="50"/>
      <c r="G43" s="50"/>
      <c r="H43" s="50"/>
      <c r="I43" s="50"/>
      <c r="J43" s="51"/>
    </row>
    <row r="44" spans="1:11" ht="45" x14ac:dyDescent="0.25">
      <c r="A44" s="67" t="s">
        <v>54</v>
      </c>
      <c r="B44" s="68"/>
      <c r="C44" s="69"/>
      <c r="D44" s="5" t="s">
        <v>60</v>
      </c>
      <c r="E44" s="5" t="s">
        <v>82</v>
      </c>
      <c r="F44" s="5" t="s">
        <v>63</v>
      </c>
      <c r="G44" s="5" t="s">
        <v>2</v>
      </c>
      <c r="H44" s="5" t="s">
        <v>16</v>
      </c>
      <c r="I44" s="5" t="s">
        <v>3</v>
      </c>
      <c r="J44" s="5" t="s">
        <v>4</v>
      </c>
    </row>
    <row r="45" spans="1:11" ht="29.25" thickBot="1" x14ac:dyDescent="0.3">
      <c r="A45" s="70" t="str">
        <f>BPU!B10</f>
        <v>Prestation de sauvegarde de données pendant 1 mois</v>
      </c>
      <c r="B45" s="52"/>
      <c r="C45" s="52"/>
      <c r="D45" s="37" t="str">
        <f>BPU!C10</f>
        <v>Forfait par concours pour 1 mois de sauvegarde</v>
      </c>
      <c r="E45" s="33">
        <v>2</v>
      </c>
      <c r="F45" s="13">
        <f>BPU!D10</f>
        <v>0</v>
      </c>
      <c r="G45" s="14">
        <f>F45*E45</f>
        <v>0</v>
      </c>
      <c r="H45" s="15">
        <v>0.2</v>
      </c>
      <c r="I45" s="14">
        <f>G45*H45</f>
        <v>0</v>
      </c>
      <c r="J45" s="14">
        <f>I45+G45</f>
        <v>0</v>
      </c>
    </row>
    <row r="46" spans="1:11" ht="21" customHeight="1" thickBot="1" x14ac:dyDescent="0.3">
      <c r="B46" s="62" t="s">
        <v>84</v>
      </c>
      <c r="C46" s="63"/>
      <c r="D46" s="63"/>
      <c r="E46" s="63"/>
      <c r="F46" s="63"/>
      <c r="G46" s="34">
        <f>G45+G42+G39+G36</f>
        <v>0</v>
      </c>
      <c r="H46" s="35">
        <f>H45</f>
        <v>0.2</v>
      </c>
      <c r="I46" s="34">
        <f>G46*0.2</f>
        <v>0</v>
      </c>
      <c r="J46" s="36">
        <f>I46+G46</f>
        <v>0</v>
      </c>
      <c r="K46" s="17">
        <f>J45+J42+J39+J36</f>
        <v>0</v>
      </c>
    </row>
  </sheetData>
  <mergeCells count="45">
    <mergeCell ref="A1:J1"/>
    <mergeCell ref="A3:J3"/>
    <mergeCell ref="A4:J4"/>
    <mergeCell ref="A5:J5"/>
    <mergeCell ref="A19:J19"/>
    <mergeCell ref="A8:J8"/>
    <mergeCell ref="A9:B9"/>
    <mergeCell ref="A10:B10"/>
    <mergeCell ref="C9:J9"/>
    <mergeCell ref="A15:B15"/>
    <mergeCell ref="A16:B16"/>
    <mergeCell ref="A17:B17"/>
    <mergeCell ref="C10:J10"/>
    <mergeCell ref="A11:B11"/>
    <mergeCell ref="C11:J11"/>
    <mergeCell ref="A12:B12"/>
    <mergeCell ref="A13:B13"/>
    <mergeCell ref="C12:J12"/>
    <mergeCell ref="C13:J13"/>
    <mergeCell ref="A41:C41"/>
    <mergeCell ref="A42:C42"/>
    <mergeCell ref="A14:B14"/>
    <mergeCell ref="C14:J14"/>
    <mergeCell ref="C15:J15"/>
    <mergeCell ref="C16:J16"/>
    <mergeCell ref="C17:J17"/>
    <mergeCell ref="A36:F36"/>
    <mergeCell ref="C32:C35"/>
    <mergeCell ref="B32:B35"/>
    <mergeCell ref="B46:F46"/>
    <mergeCell ref="A2:J2"/>
    <mergeCell ref="D32:D35"/>
    <mergeCell ref="A44:C44"/>
    <mergeCell ref="A43:J43"/>
    <mergeCell ref="A45:C45"/>
    <mergeCell ref="F32:F35"/>
    <mergeCell ref="G32:G35"/>
    <mergeCell ref="H32:H35"/>
    <mergeCell ref="I32:I35"/>
    <mergeCell ref="J32:J35"/>
    <mergeCell ref="E32:E35"/>
    <mergeCell ref="A37:J37"/>
    <mergeCell ref="A38:C38"/>
    <mergeCell ref="A39:C39"/>
    <mergeCell ref="A40:J40"/>
  </mergeCells>
  <phoneticPr fontId="7" type="noConversion"/>
  <pageMargins left="0.11811023622047245" right="0.11811023622047245" top="0.74803149606299213" bottom="0.55118110236220474"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8571-6EE4-4B8F-8DD2-4227D6B583B1}">
  <dimension ref="A1:K46"/>
  <sheetViews>
    <sheetView topLeftCell="A16" zoomScale="80" zoomScaleNormal="80" workbookViewId="0">
      <selection activeCell="B32" sqref="B32:B35"/>
    </sheetView>
  </sheetViews>
  <sheetFormatPr baseColWidth="10" defaultRowHeight="14.25" x14ac:dyDescent="0.25"/>
  <cols>
    <col min="1" max="1" width="36.7109375" style="8" customWidth="1"/>
    <col min="2" max="2" width="26.42578125" style="8" customWidth="1"/>
    <col min="3" max="3" width="33"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61" t="s">
        <v>69</v>
      </c>
      <c r="B1" s="61"/>
      <c r="C1" s="61"/>
      <c r="D1" s="61"/>
      <c r="E1" s="61"/>
      <c r="F1" s="61"/>
      <c r="G1" s="61"/>
      <c r="H1" s="61"/>
      <c r="I1" s="61"/>
      <c r="J1" s="61"/>
    </row>
    <row r="2" spans="1:10" ht="18" x14ac:dyDescent="0.25">
      <c r="A2" s="61" t="s">
        <v>70</v>
      </c>
      <c r="B2" s="61"/>
      <c r="C2" s="61"/>
      <c r="D2" s="61"/>
      <c r="E2" s="61"/>
      <c r="F2" s="61"/>
      <c r="G2" s="61"/>
      <c r="H2" s="61"/>
      <c r="I2" s="61"/>
      <c r="J2" s="61"/>
    </row>
    <row r="3" spans="1:10" ht="15" customHeight="1" x14ac:dyDescent="0.25">
      <c r="A3" s="44" t="s">
        <v>142</v>
      </c>
      <c r="B3" s="44"/>
      <c r="C3" s="44"/>
      <c r="D3" s="44"/>
      <c r="E3" s="44"/>
      <c r="F3" s="44"/>
      <c r="G3" s="44"/>
      <c r="H3" s="44"/>
      <c r="I3" s="44"/>
      <c r="J3" s="44"/>
    </row>
    <row r="4" spans="1:10" ht="15" x14ac:dyDescent="0.25">
      <c r="A4" s="44" t="s">
        <v>11</v>
      </c>
      <c r="B4" s="44"/>
      <c r="C4" s="44"/>
      <c r="D4" s="44"/>
      <c r="E4" s="44"/>
      <c r="F4" s="44"/>
      <c r="G4" s="44"/>
      <c r="H4" s="44"/>
      <c r="I4" s="44"/>
      <c r="J4" s="44"/>
    </row>
    <row r="5" spans="1:10" ht="15" x14ac:dyDescent="0.25">
      <c r="A5" s="93" t="s">
        <v>80</v>
      </c>
      <c r="B5" s="93"/>
      <c r="C5" s="93"/>
      <c r="D5" s="93"/>
      <c r="E5" s="93"/>
      <c r="F5" s="93"/>
      <c r="G5" s="93"/>
      <c r="H5" s="93"/>
      <c r="I5" s="93"/>
      <c r="J5" s="93"/>
    </row>
    <row r="6" spans="1:10" ht="15" x14ac:dyDescent="0.25">
      <c r="A6" s="39"/>
      <c r="B6" s="39"/>
      <c r="C6" s="39"/>
      <c r="D6" s="39"/>
      <c r="E6" s="39"/>
      <c r="F6" s="39"/>
      <c r="G6" s="39"/>
      <c r="H6" s="39"/>
      <c r="I6" s="39"/>
      <c r="J6" s="39"/>
    </row>
    <row r="7" spans="1:10" s="27" customFormat="1" ht="15.75" thickBot="1" x14ac:dyDescent="0.3">
      <c r="A7" s="26"/>
      <c r="B7" s="26"/>
      <c r="C7" s="26"/>
      <c r="D7" s="26"/>
      <c r="E7" s="26"/>
      <c r="F7" s="26"/>
      <c r="G7" s="26"/>
      <c r="H7" s="26"/>
      <c r="I7" s="26"/>
      <c r="J7" s="26"/>
    </row>
    <row r="8" spans="1:10" ht="15" x14ac:dyDescent="0.25">
      <c r="A8" s="94" t="s">
        <v>46</v>
      </c>
      <c r="B8" s="95"/>
      <c r="C8" s="95"/>
      <c r="D8" s="95"/>
      <c r="E8" s="95"/>
      <c r="F8" s="95"/>
      <c r="G8" s="95"/>
      <c r="H8" s="95"/>
      <c r="I8" s="95"/>
      <c r="J8" s="96"/>
    </row>
    <row r="9" spans="1:10" ht="15" x14ac:dyDescent="0.25">
      <c r="A9" s="97" t="s">
        <v>50</v>
      </c>
      <c r="B9" s="98"/>
      <c r="C9" s="99" t="s">
        <v>97</v>
      </c>
      <c r="D9" s="99"/>
      <c r="E9" s="99"/>
      <c r="F9" s="99"/>
      <c r="G9" s="99"/>
      <c r="H9" s="99"/>
      <c r="I9" s="99"/>
      <c r="J9" s="100"/>
    </row>
    <row r="10" spans="1:10" ht="15" x14ac:dyDescent="0.25">
      <c r="A10" s="83" t="s">
        <v>47</v>
      </c>
      <c r="B10" s="84"/>
      <c r="C10" s="85" t="s">
        <v>120</v>
      </c>
      <c r="D10" s="85"/>
      <c r="E10" s="85"/>
      <c r="F10" s="85"/>
      <c r="G10" s="85"/>
      <c r="H10" s="85"/>
      <c r="I10" s="85"/>
      <c r="J10" s="86"/>
    </row>
    <row r="11" spans="1:10" ht="15" x14ac:dyDescent="0.25">
      <c r="A11" s="83" t="s">
        <v>48</v>
      </c>
      <c r="B11" s="84"/>
      <c r="C11" s="85" t="s">
        <v>121</v>
      </c>
      <c r="D11" s="85"/>
      <c r="E11" s="85"/>
      <c r="F11" s="85"/>
      <c r="G11" s="85"/>
      <c r="H11" s="85"/>
      <c r="I11" s="85"/>
      <c r="J11" s="86"/>
    </row>
    <row r="12" spans="1:10" ht="15" x14ac:dyDescent="0.25">
      <c r="A12" s="83" t="s">
        <v>49</v>
      </c>
      <c r="B12" s="84"/>
      <c r="C12" s="85" t="s">
        <v>122</v>
      </c>
      <c r="D12" s="85"/>
      <c r="E12" s="85"/>
      <c r="F12" s="85"/>
      <c r="G12" s="85"/>
      <c r="H12" s="85"/>
      <c r="I12" s="85"/>
      <c r="J12" s="86"/>
    </row>
    <row r="13" spans="1:10" ht="15" x14ac:dyDescent="0.25">
      <c r="A13" s="83" t="s">
        <v>51</v>
      </c>
      <c r="B13" s="84"/>
      <c r="C13" s="85"/>
      <c r="D13" s="85"/>
      <c r="E13" s="85"/>
      <c r="F13" s="85"/>
      <c r="G13" s="85"/>
      <c r="H13" s="85"/>
      <c r="I13" s="85"/>
      <c r="J13" s="86"/>
    </row>
    <row r="14" spans="1:10" x14ac:dyDescent="0.25">
      <c r="A14" s="83" t="s">
        <v>13</v>
      </c>
      <c r="B14" s="84"/>
      <c r="C14" s="87" t="s">
        <v>123</v>
      </c>
      <c r="D14" s="87"/>
      <c r="E14" s="87"/>
      <c r="F14" s="87"/>
      <c r="G14" s="87"/>
      <c r="H14" s="87"/>
      <c r="I14" s="87"/>
      <c r="J14" s="88"/>
    </row>
    <row r="15" spans="1:10" x14ac:dyDescent="0.25">
      <c r="A15" s="83" t="s">
        <v>81</v>
      </c>
      <c r="B15" s="84"/>
      <c r="C15" s="87" t="s">
        <v>124</v>
      </c>
      <c r="D15" s="87"/>
      <c r="E15" s="87"/>
      <c r="F15" s="87"/>
      <c r="G15" s="87"/>
      <c r="H15" s="87"/>
      <c r="I15" s="87"/>
      <c r="J15" s="88"/>
    </row>
    <row r="16" spans="1:10" x14ac:dyDescent="0.25">
      <c r="A16" s="83" t="s">
        <v>14</v>
      </c>
      <c r="B16" s="84"/>
      <c r="C16" s="87" t="s">
        <v>125</v>
      </c>
      <c r="D16" s="87"/>
      <c r="E16" s="87"/>
      <c r="F16" s="87"/>
      <c r="G16" s="87"/>
      <c r="H16" s="87"/>
      <c r="I16" s="87"/>
      <c r="J16" s="88"/>
    </row>
    <row r="17" spans="1:11" ht="62.25" customHeight="1" thickBot="1" x14ac:dyDescent="0.3">
      <c r="A17" s="101" t="s">
        <v>52</v>
      </c>
      <c r="B17" s="102"/>
      <c r="C17" s="105" t="s">
        <v>126</v>
      </c>
      <c r="D17" s="105"/>
      <c r="E17" s="105"/>
      <c r="F17" s="105"/>
      <c r="G17" s="105"/>
      <c r="H17" s="105"/>
      <c r="I17" s="105"/>
      <c r="J17" s="106"/>
    </row>
    <row r="18" spans="1:11" ht="15" x14ac:dyDescent="0.25">
      <c r="A18" s="38"/>
      <c r="B18" s="38"/>
      <c r="C18" s="38"/>
      <c r="D18" s="38"/>
      <c r="E18" s="38"/>
      <c r="F18" s="38"/>
      <c r="G18" s="38"/>
      <c r="H18" s="38"/>
      <c r="I18" s="38"/>
      <c r="J18" s="38"/>
    </row>
    <row r="19" spans="1:11" ht="15.75" x14ac:dyDescent="0.25">
      <c r="A19" s="49" t="s">
        <v>98</v>
      </c>
      <c r="B19" s="50"/>
      <c r="C19" s="50"/>
      <c r="D19" s="50"/>
      <c r="E19" s="50"/>
      <c r="F19" s="50"/>
      <c r="G19" s="50"/>
      <c r="H19" s="50"/>
      <c r="I19" s="50"/>
      <c r="J19" s="51"/>
    </row>
    <row r="20" spans="1:11" ht="30" x14ac:dyDescent="0.25">
      <c r="A20" s="5" t="s">
        <v>23</v>
      </c>
      <c r="B20" s="5" t="s">
        <v>53</v>
      </c>
      <c r="C20" s="5" t="s">
        <v>26</v>
      </c>
      <c r="D20" s="5" t="s">
        <v>113</v>
      </c>
      <c r="E20" s="5" t="s">
        <v>27</v>
      </c>
      <c r="F20" s="5" t="s">
        <v>63</v>
      </c>
      <c r="G20" s="5" t="s">
        <v>2</v>
      </c>
      <c r="H20" s="5" t="s">
        <v>16</v>
      </c>
      <c r="I20" s="5" t="s">
        <v>3</v>
      </c>
      <c r="J20" s="5" t="s">
        <v>4</v>
      </c>
      <c r="K20" s="16" t="s">
        <v>62</v>
      </c>
    </row>
    <row r="21" spans="1:11" x14ac:dyDescent="0.25">
      <c r="A21" s="4" t="str">
        <f>'UO1'!A9</f>
        <v>PC Option 1</v>
      </c>
      <c r="B21" s="4"/>
      <c r="C21" s="4"/>
      <c r="D21" s="4"/>
      <c r="E21" s="21">
        <v>0</v>
      </c>
      <c r="F21" s="22">
        <f>'UO1'!E9</f>
        <v>0</v>
      </c>
      <c r="G21" s="23">
        <f>F21*E21</f>
        <v>0</v>
      </c>
      <c r="H21" s="24">
        <v>0.2</v>
      </c>
      <c r="I21" s="23">
        <f>G21*H21</f>
        <v>0</v>
      </c>
      <c r="J21" s="23">
        <f>I21+G21</f>
        <v>0</v>
      </c>
    </row>
    <row r="22" spans="1:11" x14ac:dyDescent="0.25">
      <c r="A22" s="4" t="str">
        <f>'UO1'!A10</f>
        <v>PC Option 2</v>
      </c>
      <c r="B22" s="4"/>
      <c r="C22" s="4"/>
      <c r="D22" s="4"/>
      <c r="E22" s="21">
        <v>0</v>
      </c>
      <c r="F22" s="22">
        <f>'UO1'!E10</f>
        <v>0</v>
      </c>
      <c r="G22" s="23">
        <f t="shared" ref="G22:G31" si="0">F22*E22</f>
        <v>0</v>
      </c>
      <c r="H22" s="24">
        <v>0.2</v>
      </c>
      <c r="I22" s="23">
        <f t="shared" ref="I22:I31" si="1">G22*H22</f>
        <v>0</v>
      </c>
      <c r="J22" s="23">
        <f t="shared" ref="J22:J32" si="2">I22+G22</f>
        <v>0</v>
      </c>
    </row>
    <row r="23" spans="1:11" ht="142.5" x14ac:dyDescent="0.25">
      <c r="A23" s="6" t="str">
        <f>'UO1'!A11</f>
        <v>PC Option 3</v>
      </c>
      <c r="B23" s="1" t="s">
        <v>24</v>
      </c>
      <c r="C23" s="1" t="s">
        <v>78</v>
      </c>
      <c r="D23" s="4"/>
      <c r="E23" s="7">
        <v>52</v>
      </c>
      <c r="F23" s="10">
        <f>'UO1'!E11</f>
        <v>0</v>
      </c>
      <c r="G23" s="28">
        <f t="shared" si="0"/>
        <v>0</v>
      </c>
      <c r="H23" s="29">
        <v>0.2</v>
      </c>
      <c r="I23" s="28">
        <f t="shared" si="1"/>
        <v>0</v>
      </c>
      <c r="J23" s="28">
        <f t="shared" si="2"/>
        <v>0</v>
      </c>
    </row>
    <row r="24" spans="1:11" ht="28.5" x14ac:dyDescent="0.25">
      <c r="A24" s="6" t="str">
        <f>'UO1'!A12</f>
        <v>PC Option 4</v>
      </c>
      <c r="B24" s="1" t="s">
        <v>64</v>
      </c>
      <c r="C24" s="1" t="s">
        <v>79</v>
      </c>
      <c r="D24" s="4"/>
      <c r="E24" s="7">
        <v>2</v>
      </c>
      <c r="F24" s="10">
        <f>'UO1'!E12</f>
        <v>0</v>
      </c>
      <c r="G24" s="28">
        <f t="shared" si="0"/>
        <v>0</v>
      </c>
      <c r="H24" s="29">
        <v>0.2</v>
      </c>
      <c r="I24" s="28">
        <f t="shared" si="1"/>
        <v>0</v>
      </c>
      <c r="J24" s="28">
        <f t="shared" si="2"/>
        <v>0</v>
      </c>
    </row>
    <row r="25" spans="1:11" ht="99.75" x14ac:dyDescent="0.25">
      <c r="A25" s="6" t="str">
        <f>'UO1'!A15</f>
        <v>Imprimante scanner couleur</v>
      </c>
      <c r="B25" s="1" t="s">
        <v>65</v>
      </c>
      <c r="C25" s="1" t="s">
        <v>77</v>
      </c>
      <c r="D25" s="4"/>
      <c r="E25" s="7">
        <v>5</v>
      </c>
      <c r="F25" s="10">
        <f>'UO1'!E15</f>
        <v>0</v>
      </c>
      <c r="G25" s="28">
        <f t="shared" si="0"/>
        <v>0</v>
      </c>
      <c r="H25" s="29">
        <v>0.2</v>
      </c>
      <c r="I25" s="28">
        <f t="shared" si="1"/>
        <v>0</v>
      </c>
      <c r="J25" s="28">
        <f t="shared" si="2"/>
        <v>0</v>
      </c>
    </row>
    <row r="26" spans="1:11" ht="15" x14ac:dyDescent="0.25">
      <c r="A26" s="4" t="str">
        <f>'UO1'!A16</f>
        <v>Imprimante Noir et blanc</v>
      </c>
      <c r="B26" s="25"/>
      <c r="C26" s="25"/>
      <c r="D26" s="25"/>
      <c r="E26" s="21">
        <v>0</v>
      </c>
      <c r="F26" s="22">
        <f>'UO1'!E16</f>
        <v>0</v>
      </c>
      <c r="G26" s="23">
        <f t="shared" si="0"/>
        <v>0</v>
      </c>
      <c r="H26" s="24">
        <v>0.2</v>
      </c>
      <c r="I26" s="23">
        <f t="shared" si="1"/>
        <v>0</v>
      </c>
      <c r="J26" s="23">
        <f t="shared" si="2"/>
        <v>0</v>
      </c>
    </row>
    <row r="27" spans="1:11" x14ac:dyDescent="0.25">
      <c r="A27" s="4" t="str">
        <f>'UO1'!A17</f>
        <v xml:space="preserve">Écran déporté </v>
      </c>
      <c r="B27" s="4"/>
      <c r="C27" s="4"/>
      <c r="D27" s="4"/>
      <c r="E27" s="21">
        <v>0</v>
      </c>
      <c r="F27" s="22">
        <f>'UO1'!E17</f>
        <v>0</v>
      </c>
      <c r="G27" s="23">
        <f t="shared" si="0"/>
        <v>0</v>
      </c>
      <c r="H27" s="24">
        <v>0.2</v>
      </c>
      <c r="I27" s="23">
        <f t="shared" si="1"/>
        <v>0</v>
      </c>
      <c r="J27" s="23">
        <f t="shared" si="2"/>
        <v>0</v>
      </c>
    </row>
    <row r="28" spans="1:11" ht="80.25" customHeight="1" x14ac:dyDescent="0.25">
      <c r="A28" s="6" t="str">
        <f>'UO1'!A20</f>
        <v>Vidéoprojecteur</v>
      </c>
      <c r="B28" s="1" t="s">
        <v>24</v>
      </c>
      <c r="C28" s="107" t="s">
        <v>127</v>
      </c>
      <c r="D28" s="4"/>
      <c r="E28" s="7">
        <v>16</v>
      </c>
      <c r="F28" s="10">
        <f>'UO1'!E20</f>
        <v>0</v>
      </c>
      <c r="G28" s="28">
        <f t="shared" si="0"/>
        <v>0</v>
      </c>
      <c r="H28" s="29">
        <v>0.2</v>
      </c>
      <c r="I28" s="28">
        <f t="shared" si="1"/>
        <v>0</v>
      </c>
      <c r="J28" s="28">
        <f t="shared" si="2"/>
        <v>0</v>
      </c>
    </row>
    <row r="29" spans="1:11" ht="27.75" customHeight="1" x14ac:dyDescent="0.25">
      <c r="A29" s="4" t="str">
        <f>'UO1'!A21</f>
        <v xml:space="preserve">Télécommandes de présentations – pointeur </v>
      </c>
      <c r="B29" s="4"/>
      <c r="C29" s="4"/>
      <c r="D29" s="4"/>
      <c r="E29" s="21">
        <v>0</v>
      </c>
      <c r="F29" s="22">
        <f>'UO1'!E21</f>
        <v>0</v>
      </c>
      <c r="G29" s="23">
        <f t="shared" si="0"/>
        <v>0</v>
      </c>
      <c r="H29" s="24">
        <v>0.2</v>
      </c>
      <c r="I29" s="23">
        <f t="shared" si="1"/>
        <v>0</v>
      </c>
      <c r="J29" s="23">
        <f t="shared" si="2"/>
        <v>0</v>
      </c>
    </row>
    <row r="30" spans="1:11" ht="57" x14ac:dyDescent="0.25">
      <c r="A30" s="6" t="str">
        <f>'UO1'!A22</f>
        <v>Casque</v>
      </c>
      <c r="B30" s="1" t="s">
        <v>24</v>
      </c>
      <c r="C30" s="1" t="s">
        <v>75</v>
      </c>
      <c r="D30" s="4"/>
      <c r="E30" s="7">
        <v>27</v>
      </c>
      <c r="F30" s="10">
        <f>'UO1'!E22</f>
        <v>0</v>
      </c>
      <c r="G30" s="28">
        <f t="shared" si="0"/>
        <v>0</v>
      </c>
      <c r="H30" s="29">
        <v>0.2</v>
      </c>
      <c r="I30" s="28">
        <f t="shared" si="1"/>
        <v>0</v>
      </c>
      <c r="J30" s="28">
        <f t="shared" si="2"/>
        <v>0</v>
      </c>
    </row>
    <row r="31" spans="1:11" x14ac:dyDescent="0.25">
      <c r="A31" s="4" t="str">
        <f>'UO1'!A23</f>
        <v>Clé USB</v>
      </c>
      <c r="B31" s="4"/>
      <c r="C31" s="4"/>
      <c r="D31" s="4"/>
      <c r="E31" s="21">
        <v>0</v>
      </c>
      <c r="F31" s="22">
        <f>'UO1'!E23</f>
        <v>0</v>
      </c>
      <c r="G31" s="23">
        <f t="shared" si="0"/>
        <v>0</v>
      </c>
      <c r="H31" s="24">
        <v>0.2</v>
      </c>
      <c r="I31" s="23">
        <f t="shared" si="1"/>
        <v>0</v>
      </c>
      <c r="J31" s="23">
        <f t="shared" si="2"/>
        <v>0</v>
      </c>
    </row>
    <row r="32" spans="1:11" x14ac:dyDescent="0.25">
      <c r="A32" s="6" t="str">
        <f>'UO1'!A24</f>
        <v xml:space="preserve">Rallonges électriques </v>
      </c>
      <c r="B32" s="108"/>
      <c r="C32" s="64" t="s">
        <v>66</v>
      </c>
      <c r="D32" s="64" t="s">
        <v>45</v>
      </c>
      <c r="E32" s="80">
        <v>1</v>
      </c>
      <c r="F32" s="71">
        <f>'UO1'!E24</f>
        <v>0</v>
      </c>
      <c r="G32" s="74">
        <f>F32*E32</f>
        <v>0</v>
      </c>
      <c r="H32" s="77">
        <v>0.2</v>
      </c>
      <c r="I32" s="74">
        <f>G32*H32</f>
        <v>0</v>
      </c>
      <c r="J32" s="74">
        <f t="shared" si="2"/>
        <v>0</v>
      </c>
    </row>
    <row r="33" spans="1:11" x14ac:dyDescent="0.25">
      <c r="A33" s="6" t="str">
        <f>'UO1'!A25</f>
        <v xml:space="preserve">Multiprises </v>
      </c>
      <c r="B33" s="109"/>
      <c r="C33" s="65"/>
      <c r="D33" s="65"/>
      <c r="E33" s="81"/>
      <c r="F33" s="72"/>
      <c r="G33" s="75"/>
      <c r="H33" s="78"/>
      <c r="I33" s="75"/>
      <c r="J33" s="75"/>
    </row>
    <row r="34" spans="1:11" x14ac:dyDescent="0.25">
      <c r="A34" s="6" t="str">
        <f>'UO1'!A26</f>
        <v xml:space="preserve">Câbles VGA </v>
      </c>
      <c r="B34" s="109"/>
      <c r="C34" s="65"/>
      <c r="D34" s="65"/>
      <c r="E34" s="81"/>
      <c r="F34" s="72"/>
      <c r="G34" s="75"/>
      <c r="H34" s="78"/>
      <c r="I34" s="75"/>
      <c r="J34" s="75"/>
    </row>
    <row r="35" spans="1:11" x14ac:dyDescent="0.25">
      <c r="A35" s="6" t="str">
        <f>'UO1'!A27</f>
        <v xml:space="preserve">Câbles HDMI </v>
      </c>
      <c r="B35" s="110"/>
      <c r="C35" s="66"/>
      <c r="D35" s="66"/>
      <c r="E35" s="82"/>
      <c r="F35" s="73"/>
      <c r="G35" s="76"/>
      <c r="H35" s="79"/>
      <c r="I35" s="76"/>
      <c r="J35" s="76"/>
    </row>
    <row r="36" spans="1:11" ht="15" x14ac:dyDescent="0.25">
      <c r="A36" s="91" t="s">
        <v>61</v>
      </c>
      <c r="B36" s="92"/>
      <c r="C36" s="92"/>
      <c r="D36" s="92"/>
      <c r="E36" s="92"/>
      <c r="F36" s="92"/>
      <c r="G36" s="30">
        <f>SUM(G21:G35)</f>
        <v>0</v>
      </c>
      <c r="H36" s="31">
        <f>H32</f>
        <v>0.2</v>
      </c>
      <c r="I36" s="30">
        <f>G36*0.2</f>
        <v>0</v>
      </c>
      <c r="J36" s="32">
        <f>I36+G36</f>
        <v>0</v>
      </c>
      <c r="K36" s="17">
        <f>SUM(J21:J35)</f>
        <v>0</v>
      </c>
    </row>
    <row r="37" spans="1:11" ht="15.75" x14ac:dyDescent="0.25">
      <c r="A37" s="49" t="s">
        <v>71</v>
      </c>
      <c r="B37" s="50"/>
      <c r="C37" s="50"/>
      <c r="D37" s="50"/>
      <c r="E37" s="50"/>
      <c r="F37" s="50"/>
      <c r="G37" s="50"/>
      <c r="H37" s="50"/>
      <c r="I37" s="50"/>
      <c r="J37" s="51"/>
    </row>
    <row r="38" spans="1:11" ht="30" x14ac:dyDescent="0.25">
      <c r="A38" s="67" t="s">
        <v>54</v>
      </c>
      <c r="B38" s="68"/>
      <c r="C38" s="69"/>
      <c r="D38" s="5" t="s">
        <v>60</v>
      </c>
      <c r="E38" s="5" t="s">
        <v>27</v>
      </c>
      <c r="F38" s="5" t="s">
        <v>63</v>
      </c>
      <c r="G38" s="5" t="s">
        <v>2</v>
      </c>
      <c r="H38" s="5" t="s">
        <v>16</v>
      </c>
      <c r="I38" s="5" t="s">
        <v>3</v>
      </c>
      <c r="J38" s="5" t="s">
        <v>4</v>
      </c>
    </row>
    <row r="39" spans="1:11" x14ac:dyDescent="0.25">
      <c r="A39" s="70" t="str">
        <f>BPU!B8</f>
        <v>Prestation d’installation et de démontage du dispositif</v>
      </c>
      <c r="B39" s="70"/>
      <c r="C39" s="70"/>
      <c r="D39" s="1" t="str">
        <f>BPU!C8</f>
        <v>Forfait par concours</v>
      </c>
      <c r="E39" s="7">
        <v>1</v>
      </c>
      <c r="F39" s="10">
        <f>BPU!D8</f>
        <v>0</v>
      </c>
      <c r="G39" s="2">
        <f>F39*E39</f>
        <v>0</v>
      </c>
      <c r="H39" s="3">
        <v>0.2</v>
      </c>
      <c r="I39" s="2">
        <f>G39*H39</f>
        <v>0</v>
      </c>
      <c r="J39" s="2">
        <f>I39+G39</f>
        <v>0</v>
      </c>
    </row>
    <row r="40" spans="1:11" ht="15.75" x14ac:dyDescent="0.25">
      <c r="A40" s="49" t="s">
        <v>72</v>
      </c>
      <c r="B40" s="50"/>
      <c r="C40" s="50"/>
      <c r="D40" s="50"/>
      <c r="E40" s="50"/>
      <c r="F40" s="50"/>
      <c r="G40" s="50"/>
      <c r="H40" s="50"/>
      <c r="I40" s="50"/>
      <c r="J40" s="51"/>
    </row>
    <row r="41" spans="1:11" ht="60" x14ac:dyDescent="0.25">
      <c r="A41" s="67" t="s">
        <v>54</v>
      </c>
      <c r="B41" s="68"/>
      <c r="C41" s="69"/>
      <c r="D41" s="5" t="s">
        <v>60</v>
      </c>
      <c r="E41" s="5" t="s">
        <v>83</v>
      </c>
      <c r="F41" s="5" t="s">
        <v>63</v>
      </c>
      <c r="G41" s="5" t="s">
        <v>2</v>
      </c>
      <c r="H41" s="5" t="s">
        <v>16</v>
      </c>
      <c r="I41" s="5" t="s">
        <v>3</v>
      </c>
      <c r="J41" s="5" t="s">
        <v>4</v>
      </c>
    </row>
    <row r="42" spans="1:11" x14ac:dyDescent="0.25">
      <c r="A42" s="70" t="str">
        <f>BPU!B9</f>
        <v>Prestation d’assistance pendant les épreuves</v>
      </c>
      <c r="B42" s="70"/>
      <c r="C42" s="70"/>
      <c r="D42" s="1" t="str">
        <f>BPU!C9</f>
        <v>Forfait par concours et par jour</v>
      </c>
      <c r="E42" s="7">
        <v>4</v>
      </c>
      <c r="F42" s="10">
        <f>BPU!D9</f>
        <v>0</v>
      </c>
      <c r="G42" s="2">
        <f>F42*E42</f>
        <v>0</v>
      </c>
      <c r="H42" s="3">
        <v>0.2</v>
      </c>
      <c r="I42" s="2">
        <f>G42*H42</f>
        <v>0</v>
      </c>
      <c r="J42" s="2">
        <f>I42+G42</f>
        <v>0</v>
      </c>
    </row>
    <row r="43" spans="1:11" ht="15.75" x14ac:dyDescent="0.25">
      <c r="A43" s="49" t="s">
        <v>73</v>
      </c>
      <c r="B43" s="50"/>
      <c r="C43" s="50"/>
      <c r="D43" s="50"/>
      <c r="E43" s="50"/>
      <c r="F43" s="50"/>
      <c r="G43" s="50"/>
      <c r="H43" s="50"/>
      <c r="I43" s="50"/>
      <c r="J43" s="51"/>
    </row>
    <row r="44" spans="1:11" ht="45" x14ac:dyDescent="0.25">
      <c r="A44" s="67" t="s">
        <v>54</v>
      </c>
      <c r="B44" s="68"/>
      <c r="C44" s="69"/>
      <c r="D44" s="5" t="s">
        <v>60</v>
      </c>
      <c r="E44" s="5" t="s">
        <v>82</v>
      </c>
      <c r="F44" s="5" t="s">
        <v>63</v>
      </c>
      <c r="G44" s="5" t="s">
        <v>2</v>
      </c>
      <c r="H44" s="5" t="s">
        <v>16</v>
      </c>
      <c r="I44" s="5" t="s">
        <v>3</v>
      </c>
      <c r="J44" s="5" t="s">
        <v>4</v>
      </c>
    </row>
    <row r="45" spans="1:11" ht="29.25" thickBot="1" x14ac:dyDescent="0.3">
      <c r="A45" s="70" t="str">
        <f>BPU!B10</f>
        <v>Prestation de sauvegarde de données pendant 1 mois</v>
      </c>
      <c r="B45" s="52"/>
      <c r="C45" s="52"/>
      <c r="D45" s="37" t="str">
        <f>BPU!C10</f>
        <v>Forfait par concours pour 1 mois de sauvegarde</v>
      </c>
      <c r="E45" s="33">
        <v>2</v>
      </c>
      <c r="F45" s="13">
        <f>BPU!D10</f>
        <v>0</v>
      </c>
      <c r="G45" s="14">
        <f>F45*E45</f>
        <v>0</v>
      </c>
      <c r="H45" s="15">
        <v>0.2</v>
      </c>
      <c r="I45" s="14">
        <f>G45*H45</f>
        <v>0</v>
      </c>
      <c r="J45" s="14">
        <f>I45+G45</f>
        <v>0</v>
      </c>
    </row>
    <row r="46" spans="1:11" ht="21" customHeight="1" thickBot="1" x14ac:dyDescent="0.3">
      <c r="B46" s="62" t="s">
        <v>99</v>
      </c>
      <c r="C46" s="63"/>
      <c r="D46" s="63"/>
      <c r="E46" s="63"/>
      <c r="F46" s="63"/>
      <c r="G46" s="34">
        <f>G45+G42+G39+G36</f>
        <v>0</v>
      </c>
      <c r="H46" s="35">
        <f>H45</f>
        <v>0.2</v>
      </c>
      <c r="I46" s="34">
        <f>G46*0.2</f>
        <v>0</v>
      </c>
      <c r="J46" s="36">
        <f>I46+G46</f>
        <v>0</v>
      </c>
      <c r="K46" s="17">
        <f>J45+J42+J39+J36</f>
        <v>0</v>
      </c>
    </row>
  </sheetData>
  <mergeCells count="45">
    <mergeCell ref="A8:J8"/>
    <mergeCell ref="B32:B35"/>
    <mergeCell ref="A1:J1"/>
    <mergeCell ref="A2:J2"/>
    <mergeCell ref="A3:J3"/>
    <mergeCell ref="A4:J4"/>
    <mergeCell ref="A5:J5"/>
    <mergeCell ref="A9:B9"/>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C16:J16"/>
    <mergeCell ref="A17:B17"/>
    <mergeCell ref="C17:J17"/>
    <mergeCell ref="A41:C41"/>
    <mergeCell ref="A19:J19"/>
    <mergeCell ref="C32:C35"/>
    <mergeCell ref="D32:D35"/>
    <mergeCell ref="E32:E35"/>
    <mergeCell ref="F32:F35"/>
    <mergeCell ref="G32:G35"/>
    <mergeCell ref="H32:H35"/>
    <mergeCell ref="I32:I35"/>
    <mergeCell ref="J32:J35"/>
    <mergeCell ref="A36:F36"/>
    <mergeCell ref="A37:J37"/>
    <mergeCell ref="A38:C38"/>
    <mergeCell ref="A39:C39"/>
    <mergeCell ref="A40:J40"/>
    <mergeCell ref="A42:C42"/>
    <mergeCell ref="A43:J43"/>
    <mergeCell ref="A44:C44"/>
    <mergeCell ref="A45:C45"/>
    <mergeCell ref="B46:F46"/>
  </mergeCells>
  <pageMargins left="0.11811023622047245" right="0.11811023622047245" top="0.74803149606299213"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DA13-2C06-4685-8B7D-94777A4D5367}">
  <dimension ref="A1:K46"/>
  <sheetViews>
    <sheetView tabSelected="1" topLeftCell="A34" zoomScale="80" zoomScaleNormal="80" workbookViewId="0">
      <selection activeCell="C63" sqref="C63"/>
    </sheetView>
  </sheetViews>
  <sheetFormatPr baseColWidth="10" defaultRowHeight="14.25" x14ac:dyDescent="0.25"/>
  <cols>
    <col min="1" max="1" width="36.7109375" style="8" customWidth="1"/>
    <col min="2" max="2" width="26.42578125" style="8" customWidth="1"/>
    <col min="3" max="3" width="67"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61" t="s">
        <v>69</v>
      </c>
      <c r="B1" s="61"/>
      <c r="C1" s="61"/>
      <c r="D1" s="61"/>
      <c r="E1" s="61"/>
      <c r="F1" s="61"/>
      <c r="G1" s="61"/>
      <c r="H1" s="61"/>
      <c r="I1" s="61"/>
      <c r="J1" s="61"/>
    </row>
    <row r="2" spans="1:10" ht="18" x14ac:dyDescent="0.25">
      <c r="A2" s="61" t="s">
        <v>70</v>
      </c>
      <c r="B2" s="61"/>
      <c r="C2" s="61"/>
      <c r="D2" s="61"/>
      <c r="E2" s="61"/>
      <c r="F2" s="61"/>
      <c r="G2" s="61"/>
      <c r="H2" s="61"/>
      <c r="I2" s="61"/>
      <c r="J2" s="61"/>
    </row>
    <row r="3" spans="1:10" ht="15" customHeight="1" x14ac:dyDescent="0.25">
      <c r="A3" s="44" t="s">
        <v>142</v>
      </c>
      <c r="B3" s="44"/>
      <c r="C3" s="44"/>
      <c r="D3" s="44"/>
      <c r="E3" s="44"/>
      <c r="F3" s="44"/>
      <c r="G3" s="44"/>
      <c r="H3" s="44"/>
      <c r="I3" s="44"/>
      <c r="J3" s="44"/>
    </row>
    <row r="4" spans="1:10" ht="15" x14ac:dyDescent="0.25">
      <c r="A4" s="44" t="s">
        <v>11</v>
      </c>
      <c r="B4" s="44"/>
      <c r="C4" s="44"/>
      <c r="D4" s="44"/>
      <c r="E4" s="44"/>
      <c r="F4" s="44"/>
      <c r="G4" s="44"/>
      <c r="H4" s="44"/>
      <c r="I4" s="44"/>
      <c r="J4" s="44"/>
    </row>
    <row r="5" spans="1:10" ht="15" x14ac:dyDescent="0.25">
      <c r="A5" s="93" t="s">
        <v>80</v>
      </c>
      <c r="B5" s="93"/>
      <c r="C5" s="93"/>
      <c r="D5" s="93"/>
      <c r="E5" s="93"/>
      <c r="F5" s="93"/>
      <c r="G5" s="93"/>
      <c r="H5" s="93"/>
      <c r="I5" s="93"/>
      <c r="J5" s="93"/>
    </row>
    <row r="6" spans="1:10" ht="15" x14ac:dyDescent="0.25">
      <c r="A6" s="39"/>
      <c r="B6" s="39"/>
      <c r="C6" s="39"/>
      <c r="D6" s="39"/>
      <c r="E6" s="39"/>
      <c r="F6" s="39"/>
      <c r="G6" s="39"/>
      <c r="H6" s="39"/>
      <c r="I6" s="39"/>
      <c r="J6" s="39"/>
    </row>
    <row r="7" spans="1:10" s="27" customFormat="1" ht="15.75" thickBot="1" x14ac:dyDescent="0.3">
      <c r="A7" s="26"/>
      <c r="B7" s="26"/>
      <c r="C7" s="26"/>
      <c r="D7" s="26"/>
      <c r="E7" s="26"/>
      <c r="F7" s="26"/>
      <c r="G7" s="26"/>
      <c r="H7" s="26"/>
      <c r="I7" s="26"/>
      <c r="J7" s="26"/>
    </row>
    <row r="8" spans="1:10" ht="15" x14ac:dyDescent="0.25">
      <c r="A8" s="94" t="s">
        <v>46</v>
      </c>
      <c r="B8" s="95"/>
      <c r="C8" s="95"/>
      <c r="D8" s="95"/>
      <c r="E8" s="95"/>
      <c r="F8" s="95"/>
      <c r="G8" s="95"/>
      <c r="H8" s="95"/>
      <c r="I8" s="95"/>
      <c r="J8" s="96"/>
    </row>
    <row r="9" spans="1:10" ht="15" x14ac:dyDescent="0.25">
      <c r="A9" s="97" t="s">
        <v>50</v>
      </c>
      <c r="B9" s="98"/>
      <c r="C9" s="99" t="s">
        <v>102</v>
      </c>
      <c r="D9" s="99"/>
      <c r="E9" s="99"/>
      <c r="F9" s="99"/>
      <c r="G9" s="99"/>
      <c r="H9" s="99"/>
      <c r="I9" s="99"/>
      <c r="J9" s="100"/>
    </row>
    <row r="10" spans="1:10" ht="15" x14ac:dyDescent="0.25">
      <c r="A10" s="83" t="s">
        <v>47</v>
      </c>
      <c r="B10" s="84"/>
      <c r="C10" s="85" t="s">
        <v>128</v>
      </c>
      <c r="D10" s="85"/>
      <c r="E10" s="85"/>
      <c r="F10" s="85"/>
      <c r="G10" s="85"/>
      <c r="H10" s="85"/>
      <c r="I10" s="85"/>
      <c r="J10" s="86"/>
    </row>
    <row r="11" spans="1:10" ht="15" x14ac:dyDescent="0.25">
      <c r="A11" s="83" t="s">
        <v>48</v>
      </c>
      <c r="B11" s="84"/>
      <c r="C11" s="85" t="s">
        <v>129</v>
      </c>
      <c r="D11" s="85"/>
      <c r="E11" s="85"/>
      <c r="F11" s="85"/>
      <c r="G11" s="85"/>
      <c r="H11" s="85"/>
      <c r="I11" s="85"/>
      <c r="J11" s="86"/>
    </row>
    <row r="12" spans="1:10" ht="15" x14ac:dyDescent="0.25">
      <c r="A12" s="83" t="s">
        <v>49</v>
      </c>
      <c r="B12" s="84"/>
      <c r="C12" s="85" t="s">
        <v>130</v>
      </c>
      <c r="D12" s="85"/>
      <c r="E12" s="85"/>
      <c r="F12" s="85"/>
      <c r="G12" s="85"/>
      <c r="H12" s="85"/>
      <c r="I12" s="85"/>
      <c r="J12" s="86"/>
    </row>
    <row r="13" spans="1:10" ht="15" customHeight="1" x14ac:dyDescent="0.25">
      <c r="A13" s="83" t="s">
        <v>51</v>
      </c>
      <c r="B13" s="84"/>
      <c r="C13" s="85"/>
      <c r="D13" s="85"/>
      <c r="E13" s="85"/>
      <c r="F13" s="85"/>
      <c r="G13" s="85"/>
      <c r="H13" s="85"/>
      <c r="I13" s="85"/>
      <c r="J13" s="86"/>
    </row>
    <row r="14" spans="1:10" ht="36.75" customHeight="1" x14ac:dyDescent="0.25">
      <c r="A14" s="83" t="s">
        <v>13</v>
      </c>
      <c r="B14" s="84"/>
      <c r="C14" s="87" t="s">
        <v>131</v>
      </c>
      <c r="D14" s="87"/>
      <c r="E14" s="87"/>
      <c r="F14" s="87"/>
      <c r="G14" s="87"/>
      <c r="H14" s="87"/>
      <c r="I14" s="87"/>
      <c r="J14" s="88"/>
    </row>
    <row r="15" spans="1:10" x14ac:dyDescent="0.25">
      <c r="A15" s="83" t="s">
        <v>81</v>
      </c>
      <c r="B15" s="84"/>
      <c r="C15" s="87" t="s">
        <v>132</v>
      </c>
      <c r="D15" s="87"/>
      <c r="E15" s="87"/>
      <c r="F15" s="87"/>
      <c r="G15" s="87"/>
      <c r="H15" s="87"/>
      <c r="I15" s="87"/>
      <c r="J15" s="88"/>
    </row>
    <row r="16" spans="1:10" x14ac:dyDescent="0.25">
      <c r="A16" s="83" t="s">
        <v>14</v>
      </c>
      <c r="B16" s="84"/>
      <c r="C16" s="87" t="s">
        <v>133</v>
      </c>
      <c r="D16" s="87"/>
      <c r="E16" s="87"/>
      <c r="F16" s="87"/>
      <c r="G16" s="87"/>
      <c r="H16" s="87"/>
      <c r="I16" s="87"/>
      <c r="J16" s="88"/>
    </row>
    <row r="17" spans="1:11" ht="40.5" customHeight="1" thickBot="1" x14ac:dyDescent="0.3">
      <c r="A17" s="101" t="s">
        <v>52</v>
      </c>
      <c r="B17" s="102"/>
      <c r="C17" s="105" t="s">
        <v>134</v>
      </c>
      <c r="D17" s="105"/>
      <c r="E17" s="105"/>
      <c r="F17" s="105"/>
      <c r="G17" s="105"/>
      <c r="H17" s="105"/>
      <c r="I17" s="105"/>
      <c r="J17" s="106"/>
    </row>
    <row r="18" spans="1:11" ht="15" x14ac:dyDescent="0.25">
      <c r="A18" s="38"/>
      <c r="B18" s="38"/>
      <c r="C18" s="38"/>
      <c r="D18" s="38"/>
      <c r="E18" s="38"/>
      <c r="F18" s="38"/>
      <c r="G18" s="38"/>
      <c r="H18" s="38"/>
      <c r="I18" s="38"/>
      <c r="J18" s="38"/>
    </row>
    <row r="19" spans="1:11" ht="15.75" x14ac:dyDescent="0.25">
      <c r="A19" s="49" t="s">
        <v>101</v>
      </c>
      <c r="B19" s="50"/>
      <c r="C19" s="50"/>
      <c r="D19" s="50"/>
      <c r="E19" s="50"/>
      <c r="F19" s="50"/>
      <c r="G19" s="50"/>
      <c r="H19" s="50"/>
      <c r="I19" s="50"/>
      <c r="J19" s="51"/>
    </row>
    <row r="20" spans="1:11" ht="30" x14ac:dyDescent="0.25">
      <c r="A20" s="5" t="s">
        <v>23</v>
      </c>
      <c r="B20" s="5" t="s">
        <v>53</v>
      </c>
      <c r="C20" s="5" t="s">
        <v>26</v>
      </c>
      <c r="D20" s="5" t="s">
        <v>113</v>
      </c>
      <c r="E20" s="5" t="s">
        <v>27</v>
      </c>
      <c r="F20" s="5" t="s">
        <v>63</v>
      </c>
      <c r="G20" s="5" t="s">
        <v>2</v>
      </c>
      <c r="H20" s="5" t="s">
        <v>16</v>
      </c>
      <c r="I20" s="5" t="s">
        <v>3</v>
      </c>
      <c r="J20" s="5" t="s">
        <v>4</v>
      </c>
      <c r="K20" s="16" t="s">
        <v>62</v>
      </c>
    </row>
    <row r="21" spans="1:11" ht="409.5" x14ac:dyDescent="0.25">
      <c r="A21" s="6" t="str">
        <f>'UO1'!A9</f>
        <v>PC Option 1</v>
      </c>
      <c r="B21" s="6" t="s">
        <v>24</v>
      </c>
      <c r="C21" s="6" t="s">
        <v>136</v>
      </c>
      <c r="D21" s="6" t="s">
        <v>135</v>
      </c>
      <c r="E21" s="7">
        <v>112</v>
      </c>
      <c r="F21" s="10">
        <f>'UO1'!E9</f>
        <v>0</v>
      </c>
      <c r="G21" s="28">
        <f>F21*E21</f>
        <v>0</v>
      </c>
      <c r="H21" s="29">
        <v>0.2</v>
      </c>
      <c r="I21" s="28">
        <f>G21*H21</f>
        <v>0</v>
      </c>
      <c r="J21" s="28">
        <f>I21+G21</f>
        <v>0</v>
      </c>
    </row>
    <row r="22" spans="1:11" x14ac:dyDescent="0.25">
      <c r="A22" s="4" t="str">
        <f>'UO1'!A10</f>
        <v>PC Option 2</v>
      </c>
      <c r="B22" s="4"/>
      <c r="C22" s="4"/>
      <c r="D22" s="4"/>
      <c r="E22" s="21">
        <v>0</v>
      </c>
      <c r="F22" s="22">
        <f>'UO1'!E10</f>
        <v>0</v>
      </c>
      <c r="G22" s="23">
        <f t="shared" ref="G22:G31" si="0">F22*E22</f>
        <v>0</v>
      </c>
      <c r="H22" s="24">
        <v>0.2</v>
      </c>
      <c r="I22" s="23">
        <f t="shared" ref="I22:I31" si="1">G22*H22</f>
        <v>0</v>
      </c>
      <c r="J22" s="23">
        <f t="shared" ref="J22:J32" si="2">I22+G22</f>
        <v>0</v>
      </c>
    </row>
    <row r="23" spans="1:11" x14ac:dyDescent="0.25">
      <c r="A23" s="4" t="str">
        <f>'UO1'!A11</f>
        <v>PC Option 3</v>
      </c>
      <c r="B23" s="4"/>
      <c r="C23" s="4"/>
      <c r="D23" s="4"/>
      <c r="E23" s="21">
        <v>0</v>
      </c>
      <c r="F23" s="22">
        <f>'UO1'!E11</f>
        <v>0</v>
      </c>
      <c r="G23" s="23">
        <f t="shared" si="0"/>
        <v>0</v>
      </c>
      <c r="H23" s="24">
        <v>0.2</v>
      </c>
      <c r="I23" s="23">
        <f t="shared" si="1"/>
        <v>0</v>
      </c>
      <c r="J23" s="23">
        <f t="shared" si="2"/>
        <v>0</v>
      </c>
    </row>
    <row r="24" spans="1:11" ht="258.75" x14ac:dyDescent="0.25">
      <c r="A24" s="6" t="str">
        <f>'UO1'!A12</f>
        <v>PC Option 4</v>
      </c>
      <c r="B24" s="1" t="s">
        <v>64</v>
      </c>
      <c r="C24" s="40" t="s">
        <v>137</v>
      </c>
      <c r="D24" s="40" t="s">
        <v>141</v>
      </c>
      <c r="E24" s="7">
        <v>9</v>
      </c>
      <c r="F24" s="10">
        <f>'UO1'!E12</f>
        <v>0</v>
      </c>
      <c r="G24" s="28">
        <f t="shared" si="0"/>
        <v>0</v>
      </c>
      <c r="H24" s="29">
        <v>0.2</v>
      </c>
      <c r="I24" s="28">
        <f t="shared" si="1"/>
        <v>0</v>
      </c>
      <c r="J24" s="28">
        <f t="shared" si="2"/>
        <v>0</v>
      </c>
    </row>
    <row r="25" spans="1:11" ht="99.75" x14ac:dyDescent="0.25">
      <c r="A25" s="4" t="str">
        <f>'UO1'!A15</f>
        <v>Imprimante scanner couleur</v>
      </c>
      <c r="B25" s="4" t="s">
        <v>65</v>
      </c>
      <c r="C25" s="4" t="s">
        <v>77</v>
      </c>
      <c r="D25" s="4"/>
      <c r="E25" s="21">
        <v>0</v>
      </c>
      <c r="F25" s="22">
        <f>'UO1'!E15</f>
        <v>0</v>
      </c>
      <c r="G25" s="23">
        <f t="shared" si="0"/>
        <v>0</v>
      </c>
      <c r="H25" s="24">
        <v>0.2</v>
      </c>
      <c r="I25" s="23">
        <f t="shared" si="1"/>
        <v>0</v>
      </c>
      <c r="J25" s="23">
        <f t="shared" si="2"/>
        <v>0</v>
      </c>
    </row>
    <row r="26" spans="1:11" ht="15" x14ac:dyDescent="0.25">
      <c r="A26" s="4" t="str">
        <f>'UO1'!A16</f>
        <v>Imprimante Noir et blanc</v>
      </c>
      <c r="B26" s="25"/>
      <c r="C26" s="25"/>
      <c r="D26" s="25"/>
      <c r="E26" s="21">
        <v>0</v>
      </c>
      <c r="F26" s="22">
        <f>'UO1'!E16</f>
        <v>0</v>
      </c>
      <c r="G26" s="23">
        <f t="shared" si="0"/>
        <v>0</v>
      </c>
      <c r="H26" s="24">
        <v>0.2</v>
      </c>
      <c r="I26" s="23">
        <f t="shared" si="1"/>
        <v>0</v>
      </c>
      <c r="J26" s="23">
        <f t="shared" si="2"/>
        <v>0</v>
      </c>
    </row>
    <row r="27" spans="1:11" x14ac:dyDescent="0.25">
      <c r="A27" s="4" t="str">
        <f>'UO1'!A17</f>
        <v xml:space="preserve">Écran déporté </v>
      </c>
      <c r="B27" s="4"/>
      <c r="C27" s="4"/>
      <c r="D27" s="4"/>
      <c r="E27" s="21">
        <v>0</v>
      </c>
      <c r="F27" s="22">
        <f>'UO1'!E17</f>
        <v>0</v>
      </c>
      <c r="G27" s="23">
        <f t="shared" si="0"/>
        <v>0</v>
      </c>
      <c r="H27" s="24">
        <v>0.2</v>
      </c>
      <c r="I27" s="23">
        <f t="shared" si="1"/>
        <v>0</v>
      </c>
      <c r="J27" s="23">
        <f t="shared" si="2"/>
        <v>0</v>
      </c>
    </row>
    <row r="28" spans="1:11" ht="57" x14ac:dyDescent="0.25">
      <c r="A28" s="4" t="str">
        <f>'UO1'!A20</f>
        <v>Vidéoprojecteur</v>
      </c>
      <c r="B28" s="4" t="s">
        <v>24</v>
      </c>
      <c r="C28" s="4" t="s">
        <v>74</v>
      </c>
      <c r="D28" s="4"/>
      <c r="E28" s="21">
        <v>0</v>
      </c>
      <c r="F28" s="22">
        <f>'UO1'!E20</f>
        <v>0</v>
      </c>
      <c r="G28" s="23">
        <f t="shared" si="0"/>
        <v>0</v>
      </c>
      <c r="H28" s="24">
        <v>0.2</v>
      </c>
      <c r="I28" s="23">
        <f t="shared" si="1"/>
        <v>0</v>
      </c>
      <c r="J28" s="23">
        <f t="shared" si="2"/>
        <v>0</v>
      </c>
    </row>
    <row r="29" spans="1:11" ht="27.75" customHeight="1" x14ac:dyDescent="0.25">
      <c r="A29" s="4" t="str">
        <f>'UO1'!A21</f>
        <v xml:space="preserve">Télécommandes de présentations – pointeur </v>
      </c>
      <c r="B29" s="4"/>
      <c r="C29" s="4"/>
      <c r="D29" s="4"/>
      <c r="E29" s="21">
        <v>0</v>
      </c>
      <c r="F29" s="22">
        <f>'UO1'!E21</f>
        <v>0</v>
      </c>
      <c r="G29" s="23">
        <f t="shared" si="0"/>
        <v>0</v>
      </c>
      <c r="H29" s="24">
        <v>0.2</v>
      </c>
      <c r="I29" s="23">
        <f t="shared" si="1"/>
        <v>0</v>
      </c>
      <c r="J29" s="23">
        <f t="shared" si="2"/>
        <v>0</v>
      </c>
    </row>
    <row r="30" spans="1:11" ht="57" x14ac:dyDescent="0.25">
      <c r="A30" s="4" t="str">
        <f>'UO1'!A22</f>
        <v>Casque</v>
      </c>
      <c r="B30" s="4" t="s">
        <v>24</v>
      </c>
      <c r="C30" s="4" t="s">
        <v>75</v>
      </c>
      <c r="D30" s="4"/>
      <c r="E30" s="21">
        <v>0</v>
      </c>
      <c r="F30" s="22">
        <f>'UO1'!E22</f>
        <v>0</v>
      </c>
      <c r="G30" s="23">
        <f t="shared" si="0"/>
        <v>0</v>
      </c>
      <c r="H30" s="24">
        <v>0.2</v>
      </c>
      <c r="I30" s="23">
        <f t="shared" si="1"/>
        <v>0</v>
      </c>
      <c r="J30" s="23">
        <f t="shared" si="2"/>
        <v>0</v>
      </c>
    </row>
    <row r="31" spans="1:11" x14ac:dyDescent="0.25">
      <c r="A31" s="4" t="str">
        <f>'UO1'!A23</f>
        <v>Clé USB</v>
      </c>
      <c r="B31" s="4"/>
      <c r="C31" s="4"/>
      <c r="D31" s="4"/>
      <c r="E31" s="21">
        <v>0</v>
      </c>
      <c r="F31" s="22">
        <f>'UO1'!E23</f>
        <v>0</v>
      </c>
      <c r="G31" s="23">
        <f t="shared" si="0"/>
        <v>0</v>
      </c>
      <c r="H31" s="24">
        <v>0.2</v>
      </c>
      <c r="I31" s="23">
        <f t="shared" si="1"/>
        <v>0</v>
      </c>
      <c r="J31" s="23">
        <f t="shared" si="2"/>
        <v>0</v>
      </c>
    </row>
    <row r="32" spans="1:11" x14ac:dyDescent="0.25">
      <c r="A32" s="6" t="str">
        <f>'UO1'!A24</f>
        <v xml:space="preserve">Rallonges électriques </v>
      </c>
      <c r="B32" s="108"/>
      <c r="C32" s="64" t="s">
        <v>66</v>
      </c>
      <c r="D32" s="64" t="s">
        <v>45</v>
      </c>
      <c r="E32" s="80">
        <v>1</v>
      </c>
      <c r="F32" s="71">
        <f>'UO1'!E24</f>
        <v>0</v>
      </c>
      <c r="G32" s="74">
        <f>F32*E32</f>
        <v>0</v>
      </c>
      <c r="H32" s="77">
        <v>0.2</v>
      </c>
      <c r="I32" s="74">
        <f>G32*H32</f>
        <v>0</v>
      </c>
      <c r="J32" s="74">
        <f t="shared" si="2"/>
        <v>0</v>
      </c>
    </row>
    <row r="33" spans="1:11" x14ac:dyDescent="0.25">
      <c r="A33" s="6" t="str">
        <f>'UO1'!A25</f>
        <v xml:space="preserve">Multiprises </v>
      </c>
      <c r="B33" s="109"/>
      <c r="C33" s="65"/>
      <c r="D33" s="65"/>
      <c r="E33" s="81"/>
      <c r="F33" s="72"/>
      <c r="G33" s="75"/>
      <c r="H33" s="78"/>
      <c r="I33" s="75"/>
      <c r="J33" s="75"/>
    </row>
    <row r="34" spans="1:11" x14ac:dyDescent="0.25">
      <c r="A34" s="6" t="str">
        <f>'UO1'!A26</f>
        <v xml:space="preserve">Câbles VGA </v>
      </c>
      <c r="B34" s="109"/>
      <c r="C34" s="65"/>
      <c r="D34" s="65"/>
      <c r="E34" s="81"/>
      <c r="F34" s="72"/>
      <c r="G34" s="75"/>
      <c r="H34" s="78"/>
      <c r="I34" s="75"/>
      <c r="J34" s="75"/>
    </row>
    <row r="35" spans="1:11" x14ac:dyDescent="0.25">
      <c r="A35" s="6" t="str">
        <f>'UO1'!A27</f>
        <v xml:space="preserve">Câbles HDMI </v>
      </c>
      <c r="B35" s="110"/>
      <c r="C35" s="66"/>
      <c r="D35" s="66"/>
      <c r="E35" s="82"/>
      <c r="F35" s="73"/>
      <c r="G35" s="76"/>
      <c r="H35" s="79"/>
      <c r="I35" s="76"/>
      <c r="J35" s="76"/>
    </row>
    <row r="36" spans="1:11" ht="15" x14ac:dyDescent="0.25">
      <c r="A36" s="91" t="s">
        <v>61</v>
      </c>
      <c r="B36" s="92"/>
      <c r="C36" s="92"/>
      <c r="D36" s="92"/>
      <c r="E36" s="92"/>
      <c r="F36" s="92"/>
      <c r="G36" s="30">
        <f>SUM(G21:G35)</f>
        <v>0</v>
      </c>
      <c r="H36" s="31">
        <f>H32</f>
        <v>0.2</v>
      </c>
      <c r="I36" s="30">
        <f>G36*0.2</f>
        <v>0</v>
      </c>
      <c r="J36" s="32">
        <f>I36+G36</f>
        <v>0</v>
      </c>
      <c r="K36" s="17">
        <f>SUM(J21:J35)</f>
        <v>0</v>
      </c>
    </row>
    <row r="37" spans="1:11" ht="15.75" x14ac:dyDescent="0.25">
      <c r="A37" s="49" t="s">
        <v>71</v>
      </c>
      <c r="B37" s="50"/>
      <c r="C37" s="50"/>
      <c r="D37" s="50"/>
      <c r="E37" s="50"/>
      <c r="F37" s="50"/>
      <c r="G37" s="50"/>
      <c r="H37" s="50"/>
      <c r="I37" s="50"/>
      <c r="J37" s="51"/>
    </row>
    <row r="38" spans="1:11" ht="30" x14ac:dyDescent="0.25">
      <c r="A38" s="67" t="s">
        <v>54</v>
      </c>
      <c r="B38" s="68"/>
      <c r="C38" s="69"/>
      <c r="D38" s="5" t="s">
        <v>60</v>
      </c>
      <c r="E38" s="5" t="s">
        <v>27</v>
      </c>
      <c r="F38" s="5" t="s">
        <v>63</v>
      </c>
      <c r="G38" s="5" t="s">
        <v>2</v>
      </c>
      <c r="H38" s="5" t="s">
        <v>16</v>
      </c>
      <c r="I38" s="5" t="s">
        <v>3</v>
      </c>
      <c r="J38" s="5" t="s">
        <v>4</v>
      </c>
    </row>
    <row r="39" spans="1:11" x14ac:dyDescent="0.25">
      <c r="A39" s="70" t="str">
        <f>BPU!B8</f>
        <v>Prestation d’installation et de démontage du dispositif</v>
      </c>
      <c r="B39" s="70"/>
      <c r="C39" s="70"/>
      <c r="D39" s="1" t="str">
        <f>BPU!C8</f>
        <v>Forfait par concours</v>
      </c>
      <c r="E39" s="7">
        <v>1</v>
      </c>
      <c r="F39" s="10">
        <f>BPU!D8</f>
        <v>0</v>
      </c>
      <c r="G39" s="2">
        <f>F39*E39</f>
        <v>0</v>
      </c>
      <c r="H39" s="3">
        <v>0.2</v>
      </c>
      <c r="I39" s="2">
        <f>G39*H39</f>
        <v>0</v>
      </c>
      <c r="J39" s="2">
        <f>I39+G39</f>
        <v>0</v>
      </c>
    </row>
    <row r="40" spans="1:11" ht="15.75" x14ac:dyDescent="0.25">
      <c r="A40" s="49" t="s">
        <v>72</v>
      </c>
      <c r="B40" s="50"/>
      <c r="C40" s="50"/>
      <c r="D40" s="50"/>
      <c r="E40" s="50"/>
      <c r="F40" s="50"/>
      <c r="G40" s="50"/>
      <c r="H40" s="50"/>
      <c r="I40" s="50"/>
      <c r="J40" s="51"/>
    </row>
    <row r="41" spans="1:11" ht="60" x14ac:dyDescent="0.25">
      <c r="A41" s="67" t="s">
        <v>54</v>
      </c>
      <c r="B41" s="68"/>
      <c r="C41" s="69"/>
      <c r="D41" s="5" t="s">
        <v>60</v>
      </c>
      <c r="E41" s="5" t="s">
        <v>83</v>
      </c>
      <c r="F41" s="5" t="s">
        <v>63</v>
      </c>
      <c r="G41" s="5" t="s">
        <v>2</v>
      </c>
      <c r="H41" s="5" t="s">
        <v>16</v>
      </c>
      <c r="I41" s="5" t="s">
        <v>3</v>
      </c>
      <c r="J41" s="5" t="s">
        <v>4</v>
      </c>
    </row>
    <row r="42" spans="1:11" x14ac:dyDescent="0.25">
      <c r="A42" s="70" t="str">
        <f>BPU!B9</f>
        <v>Prestation d’assistance pendant les épreuves</v>
      </c>
      <c r="B42" s="70"/>
      <c r="C42" s="70"/>
      <c r="D42" s="1" t="str">
        <f>BPU!C9</f>
        <v>Forfait par concours et par jour</v>
      </c>
      <c r="E42" s="7">
        <v>10</v>
      </c>
      <c r="F42" s="10">
        <f>BPU!D9</f>
        <v>0</v>
      </c>
      <c r="G42" s="2">
        <f>F42*E42</f>
        <v>0</v>
      </c>
      <c r="H42" s="3">
        <v>0.2</v>
      </c>
      <c r="I42" s="2">
        <f>G42*H42</f>
        <v>0</v>
      </c>
      <c r="J42" s="2">
        <f>I42+G42</f>
        <v>0</v>
      </c>
    </row>
    <row r="43" spans="1:11" ht="15.75" x14ac:dyDescent="0.25">
      <c r="A43" s="49" t="s">
        <v>73</v>
      </c>
      <c r="B43" s="50"/>
      <c r="C43" s="50"/>
      <c r="D43" s="50"/>
      <c r="E43" s="50"/>
      <c r="F43" s="50"/>
      <c r="G43" s="50"/>
      <c r="H43" s="50"/>
      <c r="I43" s="50"/>
      <c r="J43" s="51"/>
    </row>
    <row r="44" spans="1:11" ht="45" x14ac:dyDescent="0.25">
      <c r="A44" s="67" t="s">
        <v>54</v>
      </c>
      <c r="B44" s="68"/>
      <c r="C44" s="69"/>
      <c r="D44" s="5" t="s">
        <v>60</v>
      </c>
      <c r="E44" s="5" t="s">
        <v>82</v>
      </c>
      <c r="F44" s="5" t="s">
        <v>63</v>
      </c>
      <c r="G44" s="5" t="s">
        <v>2</v>
      </c>
      <c r="H44" s="5" t="s">
        <v>16</v>
      </c>
      <c r="I44" s="5" t="s">
        <v>3</v>
      </c>
      <c r="J44" s="5" t="s">
        <v>4</v>
      </c>
    </row>
    <row r="45" spans="1:11" ht="29.25" thickBot="1" x14ac:dyDescent="0.3">
      <c r="A45" s="70" t="str">
        <f>BPU!B10</f>
        <v>Prestation de sauvegarde de données pendant 1 mois</v>
      </c>
      <c r="B45" s="52"/>
      <c r="C45" s="52"/>
      <c r="D45" s="37" t="str">
        <f>BPU!C10</f>
        <v>Forfait par concours pour 1 mois de sauvegarde</v>
      </c>
      <c r="E45" s="33">
        <v>2</v>
      </c>
      <c r="F45" s="13">
        <f>BPU!D10</f>
        <v>0</v>
      </c>
      <c r="G45" s="14">
        <f>F45*E45</f>
        <v>0</v>
      </c>
      <c r="H45" s="15">
        <v>0.2</v>
      </c>
      <c r="I45" s="14">
        <f>G45*H45</f>
        <v>0</v>
      </c>
      <c r="J45" s="14">
        <f>I45+G45</f>
        <v>0</v>
      </c>
    </row>
    <row r="46" spans="1:11" ht="21" customHeight="1" thickBot="1" x14ac:dyDescent="0.3">
      <c r="B46" s="62" t="s">
        <v>103</v>
      </c>
      <c r="C46" s="63"/>
      <c r="D46" s="63"/>
      <c r="E46" s="63"/>
      <c r="F46" s="63"/>
      <c r="G46" s="34">
        <f>G45+G42+G39+G36</f>
        <v>0</v>
      </c>
      <c r="H46" s="35">
        <f>H45</f>
        <v>0.2</v>
      </c>
      <c r="I46" s="34">
        <f>G46*0.2</f>
        <v>0</v>
      </c>
      <c r="J46" s="36">
        <f>I46+G46</f>
        <v>0</v>
      </c>
      <c r="K46" s="17">
        <f>J45+J42+J39+J36</f>
        <v>0</v>
      </c>
    </row>
  </sheetData>
  <mergeCells count="45">
    <mergeCell ref="A8:J8"/>
    <mergeCell ref="B32:B35"/>
    <mergeCell ref="A1:J1"/>
    <mergeCell ref="A2:J2"/>
    <mergeCell ref="A3:J3"/>
    <mergeCell ref="A4:J4"/>
    <mergeCell ref="A5:J5"/>
    <mergeCell ref="A9:B9"/>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C16:J16"/>
    <mergeCell ref="A17:B17"/>
    <mergeCell ref="C17:J17"/>
    <mergeCell ref="A41:C41"/>
    <mergeCell ref="A19:J19"/>
    <mergeCell ref="C32:C35"/>
    <mergeCell ref="D32:D35"/>
    <mergeCell ref="E32:E35"/>
    <mergeCell ref="F32:F35"/>
    <mergeCell ref="G32:G35"/>
    <mergeCell ref="H32:H35"/>
    <mergeCell ref="I32:I35"/>
    <mergeCell ref="J32:J35"/>
    <mergeCell ref="A36:F36"/>
    <mergeCell ref="A37:J37"/>
    <mergeCell ref="A38:C38"/>
    <mergeCell ref="A39:C39"/>
    <mergeCell ref="A40:J40"/>
    <mergeCell ref="A42:C42"/>
    <mergeCell ref="A43:J43"/>
    <mergeCell ref="A44:C44"/>
    <mergeCell ref="A45:C45"/>
    <mergeCell ref="B46:F46"/>
  </mergeCells>
  <pageMargins left="0.11811023622047245" right="0.11811023622047245" top="0.74803149606299213" bottom="0.55118110236220474"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59FA7-66F2-4746-852A-10417905DD85}">
  <dimension ref="A1:K46"/>
  <sheetViews>
    <sheetView topLeftCell="A28" zoomScale="80" zoomScaleNormal="80" workbookViewId="0">
      <selection activeCell="D24" sqref="D24"/>
    </sheetView>
  </sheetViews>
  <sheetFormatPr baseColWidth="10" defaultRowHeight="14.25" x14ac:dyDescent="0.25"/>
  <cols>
    <col min="1" max="1" width="36.7109375" style="8" customWidth="1"/>
    <col min="2" max="2" width="26.42578125" style="8" customWidth="1"/>
    <col min="3" max="3" width="33"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61" t="s">
        <v>69</v>
      </c>
      <c r="B1" s="61"/>
      <c r="C1" s="61"/>
      <c r="D1" s="61"/>
      <c r="E1" s="61"/>
      <c r="F1" s="61"/>
      <c r="G1" s="61"/>
      <c r="H1" s="61"/>
      <c r="I1" s="61"/>
      <c r="J1" s="61"/>
    </row>
    <row r="2" spans="1:10" ht="18" x14ac:dyDescent="0.25">
      <c r="A2" s="61" t="s">
        <v>70</v>
      </c>
      <c r="B2" s="61"/>
      <c r="C2" s="61"/>
      <c r="D2" s="61"/>
      <c r="E2" s="61"/>
      <c r="F2" s="61"/>
      <c r="G2" s="61"/>
      <c r="H2" s="61"/>
      <c r="I2" s="61"/>
      <c r="J2" s="61"/>
    </row>
    <row r="3" spans="1:10" ht="15" customHeight="1" x14ac:dyDescent="0.25">
      <c r="A3" s="44" t="s">
        <v>142</v>
      </c>
      <c r="B3" s="44"/>
      <c r="C3" s="44"/>
      <c r="D3" s="44"/>
      <c r="E3" s="44"/>
      <c r="F3" s="44"/>
      <c r="G3" s="44"/>
      <c r="H3" s="44"/>
      <c r="I3" s="44"/>
      <c r="J3" s="44"/>
    </row>
    <row r="4" spans="1:10" ht="15" x14ac:dyDescent="0.25">
      <c r="A4" s="44" t="s">
        <v>11</v>
      </c>
      <c r="B4" s="44"/>
      <c r="C4" s="44"/>
      <c r="D4" s="44"/>
      <c r="E4" s="44"/>
      <c r="F4" s="44"/>
      <c r="G4" s="44"/>
      <c r="H4" s="44"/>
      <c r="I4" s="44"/>
      <c r="J4" s="44"/>
    </row>
    <row r="5" spans="1:10" ht="15" x14ac:dyDescent="0.25">
      <c r="A5" s="93" t="s">
        <v>80</v>
      </c>
      <c r="B5" s="93"/>
      <c r="C5" s="93"/>
      <c r="D5" s="93"/>
      <c r="E5" s="93"/>
      <c r="F5" s="93"/>
      <c r="G5" s="93"/>
      <c r="H5" s="93"/>
      <c r="I5" s="93"/>
      <c r="J5" s="93"/>
    </row>
    <row r="6" spans="1:10" ht="15" x14ac:dyDescent="0.25">
      <c r="A6" s="39"/>
      <c r="B6" s="39"/>
      <c r="C6" s="39"/>
      <c r="D6" s="39"/>
      <c r="E6" s="39"/>
      <c r="F6" s="39"/>
      <c r="G6" s="39"/>
      <c r="H6" s="39"/>
      <c r="I6" s="39"/>
      <c r="J6" s="39"/>
    </row>
    <row r="7" spans="1:10" s="27" customFormat="1" ht="15.75" thickBot="1" x14ac:dyDescent="0.3">
      <c r="A7" s="26"/>
      <c r="B7" s="26"/>
      <c r="C7" s="26"/>
      <c r="D7" s="26"/>
      <c r="E7" s="26"/>
      <c r="F7" s="26"/>
      <c r="G7" s="26"/>
      <c r="H7" s="26"/>
      <c r="I7" s="26"/>
      <c r="J7" s="26"/>
    </row>
    <row r="8" spans="1:10" ht="15" x14ac:dyDescent="0.25">
      <c r="A8" s="94" t="s">
        <v>46</v>
      </c>
      <c r="B8" s="95"/>
      <c r="C8" s="95"/>
      <c r="D8" s="95"/>
      <c r="E8" s="95"/>
      <c r="F8" s="95"/>
      <c r="G8" s="95"/>
      <c r="H8" s="95"/>
      <c r="I8" s="95"/>
      <c r="J8" s="96"/>
    </row>
    <row r="9" spans="1:10" ht="15" x14ac:dyDescent="0.25">
      <c r="A9" s="97" t="s">
        <v>50</v>
      </c>
      <c r="B9" s="98"/>
      <c r="C9" s="99" t="s">
        <v>100</v>
      </c>
      <c r="D9" s="99"/>
      <c r="E9" s="99"/>
      <c r="F9" s="99"/>
      <c r="G9" s="99"/>
      <c r="H9" s="99"/>
      <c r="I9" s="99"/>
      <c r="J9" s="100"/>
    </row>
    <row r="10" spans="1:10" ht="15" x14ac:dyDescent="0.25">
      <c r="A10" s="83" t="s">
        <v>47</v>
      </c>
      <c r="B10" s="84"/>
      <c r="C10" s="85" t="s">
        <v>128</v>
      </c>
      <c r="D10" s="85"/>
      <c r="E10" s="85"/>
      <c r="F10" s="85"/>
      <c r="G10" s="85"/>
      <c r="H10" s="85"/>
      <c r="I10" s="85"/>
      <c r="J10" s="86"/>
    </row>
    <row r="11" spans="1:10" ht="15" x14ac:dyDescent="0.25">
      <c r="A11" s="83" t="s">
        <v>48</v>
      </c>
      <c r="B11" s="84"/>
      <c r="C11" s="85" t="s">
        <v>129</v>
      </c>
      <c r="D11" s="85"/>
      <c r="E11" s="85"/>
      <c r="F11" s="85"/>
      <c r="G11" s="85"/>
      <c r="H11" s="85"/>
      <c r="I11" s="85"/>
      <c r="J11" s="86"/>
    </row>
    <row r="12" spans="1:10" ht="15" x14ac:dyDescent="0.25">
      <c r="A12" s="83" t="s">
        <v>49</v>
      </c>
      <c r="B12" s="84"/>
      <c r="C12" s="85" t="s">
        <v>138</v>
      </c>
      <c r="D12" s="85"/>
      <c r="E12" s="85"/>
      <c r="F12" s="85"/>
      <c r="G12" s="85"/>
      <c r="H12" s="85"/>
      <c r="I12" s="85"/>
      <c r="J12" s="86"/>
    </row>
    <row r="13" spans="1:10" ht="15" customHeight="1" x14ac:dyDescent="0.25">
      <c r="A13" s="83" t="s">
        <v>51</v>
      </c>
      <c r="B13" s="84"/>
      <c r="C13" s="85"/>
      <c r="D13" s="85"/>
      <c r="E13" s="85"/>
      <c r="F13" s="85"/>
      <c r="G13" s="85"/>
      <c r="H13" s="85"/>
      <c r="I13" s="85"/>
      <c r="J13" s="86"/>
    </row>
    <row r="14" spans="1:10" ht="39" customHeight="1" x14ac:dyDescent="0.25">
      <c r="A14" s="83" t="s">
        <v>13</v>
      </c>
      <c r="B14" s="84"/>
      <c r="C14" s="87" t="s">
        <v>131</v>
      </c>
      <c r="D14" s="87"/>
      <c r="E14" s="87"/>
      <c r="F14" s="87"/>
      <c r="G14" s="87"/>
      <c r="H14" s="87"/>
      <c r="I14" s="87"/>
      <c r="J14" s="88"/>
    </row>
    <row r="15" spans="1:10" x14ac:dyDescent="0.25">
      <c r="A15" s="83" t="s">
        <v>81</v>
      </c>
      <c r="B15" s="84"/>
      <c r="C15" s="87" t="s">
        <v>139</v>
      </c>
      <c r="D15" s="87"/>
      <c r="E15" s="87"/>
      <c r="F15" s="87"/>
      <c r="G15" s="87"/>
      <c r="H15" s="87"/>
      <c r="I15" s="87"/>
      <c r="J15" s="88"/>
    </row>
    <row r="16" spans="1:10" x14ac:dyDescent="0.25">
      <c r="A16" s="83" t="s">
        <v>14</v>
      </c>
      <c r="B16" s="84"/>
      <c r="C16" s="87" t="s">
        <v>133</v>
      </c>
      <c r="D16" s="87"/>
      <c r="E16" s="87"/>
      <c r="F16" s="87"/>
      <c r="G16" s="87"/>
      <c r="H16" s="87"/>
      <c r="I16" s="87"/>
      <c r="J16" s="88"/>
    </row>
    <row r="17" spans="1:11" ht="48" customHeight="1" thickBot="1" x14ac:dyDescent="0.3">
      <c r="A17" s="101" t="s">
        <v>52</v>
      </c>
      <c r="B17" s="102"/>
      <c r="C17" s="105" t="s">
        <v>140</v>
      </c>
      <c r="D17" s="105"/>
      <c r="E17" s="105"/>
      <c r="F17" s="105"/>
      <c r="G17" s="105"/>
      <c r="H17" s="105"/>
      <c r="I17" s="105"/>
      <c r="J17" s="106"/>
    </row>
    <row r="18" spans="1:11" ht="15" x14ac:dyDescent="0.25">
      <c r="A18" s="38"/>
      <c r="B18" s="38"/>
      <c r="C18" s="38"/>
      <c r="D18" s="38"/>
      <c r="E18" s="38"/>
      <c r="F18" s="38"/>
      <c r="G18" s="38"/>
      <c r="H18" s="38"/>
      <c r="I18" s="38"/>
      <c r="J18" s="38"/>
    </row>
    <row r="19" spans="1:11" ht="15.75" x14ac:dyDescent="0.25">
      <c r="A19" s="49" t="s">
        <v>105</v>
      </c>
      <c r="B19" s="50"/>
      <c r="C19" s="50"/>
      <c r="D19" s="50"/>
      <c r="E19" s="50"/>
      <c r="F19" s="50"/>
      <c r="G19" s="50"/>
      <c r="H19" s="50"/>
      <c r="I19" s="50"/>
      <c r="J19" s="51"/>
    </row>
    <row r="20" spans="1:11" ht="30" x14ac:dyDescent="0.25">
      <c r="A20" s="5" t="s">
        <v>23</v>
      </c>
      <c r="B20" s="5" t="s">
        <v>53</v>
      </c>
      <c r="C20" s="5" t="s">
        <v>26</v>
      </c>
      <c r="D20" s="5" t="s">
        <v>113</v>
      </c>
      <c r="E20" s="5" t="s">
        <v>27</v>
      </c>
      <c r="F20" s="5" t="s">
        <v>63</v>
      </c>
      <c r="G20" s="5" t="s">
        <v>2</v>
      </c>
      <c r="H20" s="5" t="s">
        <v>16</v>
      </c>
      <c r="I20" s="5" t="s">
        <v>3</v>
      </c>
      <c r="J20" s="5" t="s">
        <v>4</v>
      </c>
      <c r="K20" s="16" t="s">
        <v>62</v>
      </c>
    </row>
    <row r="21" spans="1:11" ht="409.5" x14ac:dyDescent="0.25">
      <c r="A21" s="6" t="str">
        <f>'UO1'!A9</f>
        <v>PC Option 1</v>
      </c>
      <c r="B21" s="6" t="s">
        <v>24</v>
      </c>
      <c r="C21" s="6" t="s">
        <v>136</v>
      </c>
      <c r="D21" s="6" t="s">
        <v>135</v>
      </c>
      <c r="E21" s="7">
        <v>112</v>
      </c>
      <c r="F21" s="10">
        <f>'UO1'!E9</f>
        <v>0</v>
      </c>
      <c r="G21" s="28">
        <f>F21*E21</f>
        <v>0</v>
      </c>
      <c r="H21" s="29">
        <v>0.2</v>
      </c>
      <c r="I21" s="28">
        <f>G21*H21</f>
        <v>0</v>
      </c>
      <c r="J21" s="28">
        <f>I21+G21</f>
        <v>0</v>
      </c>
    </row>
    <row r="22" spans="1:11" x14ac:dyDescent="0.25">
      <c r="A22" s="4" t="str">
        <f>'UO1'!A10</f>
        <v>PC Option 2</v>
      </c>
      <c r="B22" s="4"/>
      <c r="C22" s="4"/>
      <c r="D22" s="4"/>
      <c r="E22" s="21">
        <v>0</v>
      </c>
      <c r="F22" s="22">
        <f>'UO1'!E10</f>
        <v>0</v>
      </c>
      <c r="G22" s="23">
        <f t="shared" ref="G22:G31" si="0">F22*E22</f>
        <v>0</v>
      </c>
      <c r="H22" s="24">
        <v>0.2</v>
      </c>
      <c r="I22" s="23">
        <f t="shared" ref="I22:I31" si="1">G22*H22</f>
        <v>0</v>
      </c>
      <c r="J22" s="23">
        <f t="shared" ref="J22:J32" si="2">I22+G22</f>
        <v>0</v>
      </c>
    </row>
    <row r="23" spans="1:11" x14ac:dyDescent="0.25">
      <c r="A23" s="4" t="str">
        <f>'UO1'!A11</f>
        <v>PC Option 3</v>
      </c>
      <c r="B23" s="4"/>
      <c r="C23" s="4"/>
      <c r="D23" s="4"/>
      <c r="E23" s="21">
        <v>0</v>
      </c>
      <c r="F23" s="22">
        <f>'UO1'!E11</f>
        <v>0</v>
      </c>
      <c r="G23" s="23">
        <f t="shared" si="0"/>
        <v>0</v>
      </c>
      <c r="H23" s="24">
        <v>0.2</v>
      </c>
      <c r="I23" s="23">
        <f t="shared" si="1"/>
        <v>0</v>
      </c>
      <c r="J23" s="23">
        <f t="shared" si="2"/>
        <v>0</v>
      </c>
    </row>
    <row r="24" spans="1:11" ht="258.75" x14ac:dyDescent="0.25">
      <c r="A24" s="6" t="str">
        <f>'UO1'!A12</f>
        <v>PC Option 4</v>
      </c>
      <c r="B24" s="1" t="s">
        <v>64</v>
      </c>
      <c r="C24" s="40" t="s">
        <v>137</v>
      </c>
      <c r="D24" s="40" t="s">
        <v>141</v>
      </c>
      <c r="E24" s="7">
        <v>9</v>
      </c>
      <c r="F24" s="10">
        <f>'UO1'!E12</f>
        <v>0</v>
      </c>
      <c r="G24" s="28">
        <f t="shared" si="0"/>
        <v>0</v>
      </c>
      <c r="H24" s="29">
        <v>0.2</v>
      </c>
      <c r="I24" s="28">
        <f t="shared" si="1"/>
        <v>0</v>
      </c>
      <c r="J24" s="28">
        <f t="shared" si="2"/>
        <v>0</v>
      </c>
    </row>
    <row r="25" spans="1:11" x14ac:dyDescent="0.25">
      <c r="A25" s="4" t="str">
        <f>'UO1'!A15</f>
        <v>Imprimante scanner couleur</v>
      </c>
      <c r="B25" s="4"/>
      <c r="C25" s="4"/>
      <c r="D25" s="4"/>
      <c r="E25" s="21">
        <v>0</v>
      </c>
      <c r="F25" s="22">
        <f>'UO1'!E15</f>
        <v>0</v>
      </c>
      <c r="G25" s="23">
        <f t="shared" si="0"/>
        <v>0</v>
      </c>
      <c r="H25" s="24">
        <v>0.2</v>
      </c>
      <c r="I25" s="23">
        <f t="shared" si="1"/>
        <v>0</v>
      </c>
      <c r="J25" s="23">
        <f t="shared" si="2"/>
        <v>0</v>
      </c>
    </row>
    <row r="26" spans="1:11" ht="15" x14ac:dyDescent="0.25">
      <c r="A26" s="4" t="str">
        <f>'UO1'!A16</f>
        <v>Imprimante Noir et blanc</v>
      </c>
      <c r="B26" s="25"/>
      <c r="C26" s="25"/>
      <c r="D26" s="25"/>
      <c r="E26" s="21">
        <v>0</v>
      </c>
      <c r="F26" s="22">
        <f>'UO1'!E16</f>
        <v>0</v>
      </c>
      <c r="G26" s="23">
        <f t="shared" si="0"/>
        <v>0</v>
      </c>
      <c r="H26" s="24">
        <v>0.2</v>
      </c>
      <c r="I26" s="23">
        <f t="shared" si="1"/>
        <v>0</v>
      </c>
      <c r="J26" s="23">
        <f t="shared" si="2"/>
        <v>0</v>
      </c>
    </row>
    <row r="27" spans="1:11" x14ac:dyDescent="0.25">
      <c r="A27" s="4" t="str">
        <f>'UO1'!A17</f>
        <v xml:space="preserve">Écran déporté </v>
      </c>
      <c r="B27" s="4"/>
      <c r="C27" s="4"/>
      <c r="D27" s="4"/>
      <c r="E27" s="21">
        <v>0</v>
      </c>
      <c r="F27" s="22">
        <f>'UO1'!E17</f>
        <v>0</v>
      </c>
      <c r="G27" s="23">
        <f t="shared" si="0"/>
        <v>0</v>
      </c>
      <c r="H27" s="24">
        <v>0.2</v>
      </c>
      <c r="I27" s="23">
        <f t="shared" si="1"/>
        <v>0</v>
      </c>
      <c r="J27" s="23">
        <f t="shared" si="2"/>
        <v>0</v>
      </c>
    </row>
    <row r="28" spans="1:11" x14ac:dyDescent="0.25">
      <c r="A28" s="4" t="str">
        <f>'UO1'!A20</f>
        <v>Vidéoprojecteur</v>
      </c>
      <c r="B28" s="4"/>
      <c r="C28" s="4"/>
      <c r="D28" s="4"/>
      <c r="E28" s="21">
        <v>0</v>
      </c>
      <c r="F28" s="22">
        <f>'UO1'!E20</f>
        <v>0</v>
      </c>
      <c r="G28" s="23">
        <f t="shared" si="0"/>
        <v>0</v>
      </c>
      <c r="H28" s="24">
        <v>0.2</v>
      </c>
      <c r="I28" s="23">
        <f t="shared" si="1"/>
        <v>0</v>
      </c>
      <c r="J28" s="23">
        <f t="shared" si="2"/>
        <v>0</v>
      </c>
    </row>
    <row r="29" spans="1:11" ht="27.75" customHeight="1" x14ac:dyDescent="0.25">
      <c r="A29" s="4" t="str">
        <f>'UO1'!A21</f>
        <v xml:space="preserve">Télécommandes de présentations – pointeur </v>
      </c>
      <c r="B29" s="4"/>
      <c r="C29" s="4"/>
      <c r="D29" s="4"/>
      <c r="E29" s="21">
        <v>0</v>
      </c>
      <c r="F29" s="22">
        <f>'UO1'!E21</f>
        <v>0</v>
      </c>
      <c r="G29" s="23">
        <f t="shared" si="0"/>
        <v>0</v>
      </c>
      <c r="H29" s="24">
        <v>0.2</v>
      </c>
      <c r="I29" s="23">
        <f t="shared" si="1"/>
        <v>0</v>
      </c>
      <c r="J29" s="23">
        <f t="shared" si="2"/>
        <v>0</v>
      </c>
    </row>
    <row r="30" spans="1:11" x14ac:dyDescent="0.25">
      <c r="A30" s="4" t="str">
        <f>'UO1'!A22</f>
        <v>Casque</v>
      </c>
      <c r="B30" s="4"/>
      <c r="C30" s="4"/>
      <c r="D30" s="4"/>
      <c r="E30" s="21">
        <v>0</v>
      </c>
      <c r="F30" s="22">
        <f>'UO1'!E22</f>
        <v>0</v>
      </c>
      <c r="G30" s="23">
        <f t="shared" si="0"/>
        <v>0</v>
      </c>
      <c r="H30" s="24">
        <v>0.2</v>
      </c>
      <c r="I30" s="23">
        <f t="shared" si="1"/>
        <v>0</v>
      </c>
      <c r="J30" s="23">
        <f t="shared" si="2"/>
        <v>0</v>
      </c>
    </row>
    <row r="31" spans="1:11" x14ac:dyDescent="0.25">
      <c r="A31" s="4" t="str">
        <f>'UO1'!A23</f>
        <v>Clé USB</v>
      </c>
      <c r="B31" s="4"/>
      <c r="C31" s="4"/>
      <c r="D31" s="4"/>
      <c r="E31" s="21">
        <v>0</v>
      </c>
      <c r="F31" s="22">
        <f>'UO1'!E23</f>
        <v>0</v>
      </c>
      <c r="G31" s="23">
        <f t="shared" si="0"/>
        <v>0</v>
      </c>
      <c r="H31" s="24">
        <v>0.2</v>
      </c>
      <c r="I31" s="23">
        <f t="shared" si="1"/>
        <v>0</v>
      </c>
      <c r="J31" s="23">
        <f t="shared" si="2"/>
        <v>0</v>
      </c>
    </row>
    <row r="32" spans="1:11" x14ac:dyDescent="0.25">
      <c r="A32" s="6" t="str">
        <f>'UO1'!A24</f>
        <v xml:space="preserve">Rallonges électriques </v>
      </c>
      <c r="B32" s="4"/>
      <c r="C32" s="64" t="s">
        <v>66</v>
      </c>
      <c r="D32" s="64" t="s">
        <v>45</v>
      </c>
      <c r="E32" s="80">
        <v>1</v>
      </c>
      <c r="F32" s="71">
        <f>'UO1'!E24</f>
        <v>0</v>
      </c>
      <c r="G32" s="74">
        <f>F32*E32</f>
        <v>0</v>
      </c>
      <c r="H32" s="77">
        <v>0.2</v>
      </c>
      <c r="I32" s="74">
        <f>G32*H32</f>
        <v>0</v>
      </c>
      <c r="J32" s="74">
        <f t="shared" si="2"/>
        <v>0</v>
      </c>
    </row>
    <row r="33" spans="1:11" x14ac:dyDescent="0.25">
      <c r="A33" s="6" t="str">
        <f>'UO1'!A25</f>
        <v xml:space="preserve">Multiprises </v>
      </c>
      <c r="B33" s="4"/>
      <c r="C33" s="65"/>
      <c r="D33" s="65"/>
      <c r="E33" s="81"/>
      <c r="F33" s="72"/>
      <c r="G33" s="75"/>
      <c r="H33" s="78"/>
      <c r="I33" s="75"/>
      <c r="J33" s="75"/>
    </row>
    <row r="34" spans="1:11" x14ac:dyDescent="0.25">
      <c r="A34" s="6" t="str">
        <f>'UO1'!A26</f>
        <v xml:space="preserve">Câbles VGA </v>
      </c>
      <c r="B34" s="4"/>
      <c r="C34" s="65"/>
      <c r="D34" s="65"/>
      <c r="E34" s="81"/>
      <c r="F34" s="72"/>
      <c r="G34" s="75"/>
      <c r="H34" s="78"/>
      <c r="I34" s="75"/>
      <c r="J34" s="75"/>
    </row>
    <row r="35" spans="1:11" x14ac:dyDescent="0.25">
      <c r="A35" s="6" t="str">
        <f>'UO1'!A27</f>
        <v xml:space="preserve">Câbles HDMI </v>
      </c>
      <c r="B35" s="4"/>
      <c r="C35" s="66"/>
      <c r="D35" s="66"/>
      <c r="E35" s="82"/>
      <c r="F35" s="73"/>
      <c r="G35" s="76"/>
      <c r="H35" s="79"/>
      <c r="I35" s="76"/>
      <c r="J35" s="76"/>
    </row>
    <row r="36" spans="1:11" ht="15" x14ac:dyDescent="0.25">
      <c r="A36" s="91" t="s">
        <v>61</v>
      </c>
      <c r="B36" s="92"/>
      <c r="C36" s="92"/>
      <c r="D36" s="92"/>
      <c r="E36" s="92"/>
      <c r="F36" s="92"/>
      <c r="G36" s="30">
        <f>SUM(G21:G35)</f>
        <v>0</v>
      </c>
      <c r="H36" s="31">
        <f>H32</f>
        <v>0.2</v>
      </c>
      <c r="I36" s="30">
        <f>G36*0.2</f>
        <v>0</v>
      </c>
      <c r="J36" s="32">
        <f>I36+G36</f>
        <v>0</v>
      </c>
      <c r="K36" s="17">
        <f>SUM(J21:J35)</f>
        <v>0</v>
      </c>
    </row>
    <row r="37" spans="1:11" ht="15.75" x14ac:dyDescent="0.25">
      <c r="A37" s="49" t="s">
        <v>71</v>
      </c>
      <c r="B37" s="50"/>
      <c r="C37" s="50"/>
      <c r="D37" s="50"/>
      <c r="E37" s="50"/>
      <c r="F37" s="50"/>
      <c r="G37" s="50"/>
      <c r="H37" s="50"/>
      <c r="I37" s="50"/>
      <c r="J37" s="51"/>
    </row>
    <row r="38" spans="1:11" ht="30" x14ac:dyDescent="0.25">
      <c r="A38" s="67" t="s">
        <v>54</v>
      </c>
      <c r="B38" s="68"/>
      <c r="C38" s="69"/>
      <c r="D38" s="5" t="s">
        <v>60</v>
      </c>
      <c r="E38" s="5" t="s">
        <v>27</v>
      </c>
      <c r="F38" s="5" t="s">
        <v>63</v>
      </c>
      <c r="G38" s="5" t="s">
        <v>2</v>
      </c>
      <c r="H38" s="5" t="s">
        <v>16</v>
      </c>
      <c r="I38" s="5" t="s">
        <v>3</v>
      </c>
      <c r="J38" s="5" t="s">
        <v>4</v>
      </c>
    </row>
    <row r="39" spans="1:11" x14ac:dyDescent="0.25">
      <c r="A39" s="70" t="str">
        <f>BPU!B8</f>
        <v>Prestation d’installation et de démontage du dispositif</v>
      </c>
      <c r="B39" s="70"/>
      <c r="C39" s="70"/>
      <c r="D39" s="1" t="str">
        <f>BPU!C8</f>
        <v>Forfait par concours</v>
      </c>
      <c r="E39" s="7">
        <v>0</v>
      </c>
      <c r="F39" s="10">
        <f>BPU!D8</f>
        <v>0</v>
      </c>
      <c r="G39" s="2">
        <f>F39*E39</f>
        <v>0</v>
      </c>
      <c r="H39" s="3">
        <v>0.2</v>
      </c>
      <c r="I39" s="2">
        <f>G39*H39</f>
        <v>0</v>
      </c>
      <c r="J39" s="2">
        <f>I39+G39</f>
        <v>0</v>
      </c>
    </row>
    <row r="40" spans="1:11" ht="15.75" x14ac:dyDescent="0.25">
      <c r="A40" s="49" t="s">
        <v>72</v>
      </c>
      <c r="B40" s="50"/>
      <c r="C40" s="50"/>
      <c r="D40" s="50"/>
      <c r="E40" s="50"/>
      <c r="F40" s="50"/>
      <c r="G40" s="50"/>
      <c r="H40" s="50"/>
      <c r="I40" s="50"/>
      <c r="J40" s="51"/>
    </row>
    <row r="41" spans="1:11" ht="60" x14ac:dyDescent="0.25">
      <c r="A41" s="67" t="s">
        <v>54</v>
      </c>
      <c r="B41" s="68"/>
      <c r="C41" s="69"/>
      <c r="D41" s="5" t="s">
        <v>60</v>
      </c>
      <c r="E41" s="5" t="s">
        <v>83</v>
      </c>
      <c r="F41" s="5" t="s">
        <v>63</v>
      </c>
      <c r="G41" s="5" t="s">
        <v>2</v>
      </c>
      <c r="H41" s="5" t="s">
        <v>16</v>
      </c>
      <c r="I41" s="5" t="s">
        <v>3</v>
      </c>
      <c r="J41" s="5" t="s">
        <v>4</v>
      </c>
    </row>
    <row r="42" spans="1:11" x14ac:dyDescent="0.25">
      <c r="A42" s="70" t="str">
        <f>BPU!B9</f>
        <v>Prestation d’assistance pendant les épreuves</v>
      </c>
      <c r="B42" s="70"/>
      <c r="C42" s="70"/>
      <c r="D42" s="1" t="str">
        <f>BPU!C9</f>
        <v>Forfait par concours et par jour</v>
      </c>
      <c r="E42" s="7">
        <v>12</v>
      </c>
      <c r="F42" s="10">
        <f>BPU!D9</f>
        <v>0</v>
      </c>
      <c r="G42" s="2">
        <f>F42*E42</f>
        <v>0</v>
      </c>
      <c r="H42" s="3">
        <v>0.2</v>
      </c>
      <c r="I42" s="2">
        <f>G42*H42</f>
        <v>0</v>
      </c>
      <c r="J42" s="2">
        <f>I42+G42</f>
        <v>0</v>
      </c>
    </row>
    <row r="43" spans="1:11" ht="15.75" x14ac:dyDescent="0.25">
      <c r="A43" s="49" t="s">
        <v>73</v>
      </c>
      <c r="B43" s="50"/>
      <c r="C43" s="50"/>
      <c r="D43" s="50"/>
      <c r="E43" s="50"/>
      <c r="F43" s="50"/>
      <c r="G43" s="50"/>
      <c r="H43" s="50"/>
      <c r="I43" s="50"/>
      <c r="J43" s="51"/>
    </row>
    <row r="44" spans="1:11" ht="45" x14ac:dyDescent="0.25">
      <c r="A44" s="67" t="s">
        <v>54</v>
      </c>
      <c r="B44" s="68"/>
      <c r="C44" s="69"/>
      <c r="D44" s="5" t="s">
        <v>60</v>
      </c>
      <c r="E44" s="5" t="s">
        <v>82</v>
      </c>
      <c r="F44" s="5" t="s">
        <v>63</v>
      </c>
      <c r="G44" s="5" t="s">
        <v>2</v>
      </c>
      <c r="H44" s="5" t="s">
        <v>16</v>
      </c>
      <c r="I44" s="5" t="s">
        <v>3</v>
      </c>
      <c r="J44" s="5" t="s">
        <v>4</v>
      </c>
    </row>
    <row r="45" spans="1:11" ht="29.25" thickBot="1" x14ac:dyDescent="0.3">
      <c r="A45" s="70" t="str">
        <f>BPU!B10</f>
        <v>Prestation de sauvegarde de données pendant 1 mois</v>
      </c>
      <c r="B45" s="52"/>
      <c r="C45" s="52"/>
      <c r="D45" s="37" t="str">
        <f>BPU!C10</f>
        <v>Forfait par concours pour 1 mois de sauvegarde</v>
      </c>
      <c r="E45" s="33">
        <v>2</v>
      </c>
      <c r="F45" s="13">
        <f>BPU!D10</f>
        <v>0</v>
      </c>
      <c r="G45" s="14">
        <f>F45*E45</f>
        <v>0</v>
      </c>
      <c r="H45" s="15">
        <v>0.2</v>
      </c>
      <c r="I45" s="14">
        <f>G45*H45</f>
        <v>0</v>
      </c>
      <c r="J45" s="14">
        <f>I45+G45</f>
        <v>0</v>
      </c>
    </row>
    <row r="46" spans="1:11" ht="21" customHeight="1" thickBot="1" x14ac:dyDescent="0.3">
      <c r="B46" s="62" t="s">
        <v>104</v>
      </c>
      <c r="C46" s="63"/>
      <c r="D46" s="63"/>
      <c r="E46" s="63"/>
      <c r="F46" s="63"/>
      <c r="G46" s="34">
        <f>G45+G42+G39+G36</f>
        <v>0</v>
      </c>
      <c r="H46" s="35">
        <f>H45</f>
        <v>0.2</v>
      </c>
      <c r="I46" s="34">
        <f>G46*0.2</f>
        <v>0</v>
      </c>
      <c r="J46" s="36">
        <f>I46+G46</f>
        <v>0</v>
      </c>
      <c r="K46" s="17">
        <f>J45+J42+J39+J36</f>
        <v>0</v>
      </c>
    </row>
  </sheetData>
  <mergeCells count="44">
    <mergeCell ref="A8:J8"/>
    <mergeCell ref="A1:J1"/>
    <mergeCell ref="A2:J2"/>
    <mergeCell ref="A3:J3"/>
    <mergeCell ref="A4:J4"/>
    <mergeCell ref="A5:J5"/>
    <mergeCell ref="A9:B9"/>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C16:J16"/>
    <mergeCell ref="A17:B17"/>
    <mergeCell ref="C17:J17"/>
    <mergeCell ref="A41:C41"/>
    <mergeCell ref="A19:J19"/>
    <mergeCell ref="C32:C35"/>
    <mergeCell ref="D32:D35"/>
    <mergeCell ref="E32:E35"/>
    <mergeCell ref="F32:F35"/>
    <mergeCell ref="G32:G35"/>
    <mergeCell ref="H32:H35"/>
    <mergeCell ref="I32:I35"/>
    <mergeCell ref="J32:J35"/>
    <mergeCell ref="A36:F36"/>
    <mergeCell ref="A37:J37"/>
    <mergeCell ref="A38:C38"/>
    <mergeCell ref="A39:C39"/>
    <mergeCell ref="A40:J40"/>
    <mergeCell ref="A42:C42"/>
    <mergeCell ref="A43:J43"/>
    <mergeCell ref="A44:C44"/>
    <mergeCell ref="A45:C45"/>
    <mergeCell ref="B46:F46"/>
  </mergeCells>
  <pageMargins left="0.11811023622047245" right="0.11811023622047245" top="0.74803149606299213" bottom="0.55118110236220474"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8E66D-A373-42E0-A0B5-388545E4D7D9}">
  <dimension ref="A1:J12"/>
  <sheetViews>
    <sheetView zoomScale="80" zoomScaleNormal="80" workbookViewId="0">
      <selection activeCell="D21" sqref="D21"/>
    </sheetView>
  </sheetViews>
  <sheetFormatPr baseColWidth="10" defaultRowHeight="14.25" x14ac:dyDescent="0.25"/>
  <cols>
    <col min="1" max="1" width="36.7109375" style="8" customWidth="1"/>
    <col min="2" max="2" width="26.42578125" style="8" customWidth="1"/>
    <col min="3" max="3" width="33" style="8" customWidth="1"/>
    <col min="4" max="4" width="39.5703125" style="8" customWidth="1"/>
    <col min="5" max="5" width="17.28515625" style="8" customWidth="1"/>
    <col min="6" max="6" width="20.42578125" style="8" customWidth="1"/>
    <col min="7" max="9" width="16.42578125" style="8" customWidth="1"/>
    <col min="10" max="10" width="17.5703125" style="8" customWidth="1"/>
    <col min="11" max="16384" width="11.42578125" style="8"/>
  </cols>
  <sheetData>
    <row r="1" spans="1:10" ht="18" x14ac:dyDescent="0.25">
      <c r="A1" s="61" t="s">
        <v>106</v>
      </c>
      <c r="B1" s="61"/>
      <c r="C1" s="61"/>
      <c r="D1" s="61"/>
      <c r="E1" s="61"/>
      <c r="F1" s="61"/>
      <c r="G1" s="61"/>
      <c r="H1" s="61"/>
      <c r="I1" s="61"/>
      <c r="J1" s="61"/>
    </row>
    <row r="2" spans="1:10" ht="18" x14ac:dyDescent="0.25">
      <c r="A2" s="61" t="s">
        <v>70</v>
      </c>
      <c r="B2" s="61"/>
      <c r="C2" s="61"/>
      <c r="D2" s="61"/>
      <c r="E2" s="61"/>
      <c r="F2" s="61"/>
      <c r="G2" s="61"/>
      <c r="H2" s="61"/>
      <c r="I2" s="61"/>
      <c r="J2" s="61"/>
    </row>
    <row r="3" spans="1:10" ht="15" customHeight="1" x14ac:dyDescent="0.25">
      <c r="A3" s="44" t="s">
        <v>142</v>
      </c>
      <c r="B3" s="44"/>
      <c r="C3" s="44"/>
      <c r="D3" s="44"/>
      <c r="E3" s="44"/>
      <c r="F3" s="44"/>
      <c r="G3" s="44"/>
      <c r="H3" s="44"/>
      <c r="I3" s="44"/>
      <c r="J3" s="44"/>
    </row>
    <row r="4" spans="1:10" ht="15" x14ac:dyDescent="0.25">
      <c r="A4" s="44" t="s">
        <v>11</v>
      </c>
      <c r="B4" s="44"/>
      <c r="C4" s="44"/>
      <c r="D4" s="44"/>
      <c r="E4" s="44"/>
      <c r="F4" s="44"/>
      <c r="G4" s="44"/>
      <c r="H4" s="44"/>
      <c r="I4" s="44"/>
      <c r="J4" s="44"/>
    </row>
    <row r="5" spans="1:10" ht="15" x14ac:dyDescent="0.25">
      <c r="A5" s="93" t="s">
        <v>80</v>
      </c>
      <c r="B5" s="93"/>
      <c r="C5" s="93"/>
      <c r="D5" s="93"/>
      <c r="E5" s="93"/>
      <c r="F5" s="93"/>
      <c r="G5" s="93"/>
      <c r="H5" s="93"/>
      <c r="I5" s="93"/>
      <c r="J5" s="93"/>
    </row>
    <row r="6" spans="1:10" ht="15" x14ac:dyDescent="0.25">
      <c r="A6" s="39"/>
      <c r="B6" s="39"/>
      <c r="C6" s="39"/>
      <c r="D6" s="39"/>
      <c r="E6" s="39"/>
      <c r="F6" s="39"/>
      <c r="G6" s="39"/>
      <c r="H6" s="39"/>
      <c r="I6" s="39"/>
      <c r="J6" s="39"/>
    </row>
    <row r="7" spans="1:10" ht="15" x14ac:dyDescent="0.25">
      <c r="A7" s="70"/>
      <c r="B7" s="70"/>
      <c r="C7" s="40" t="s">
        <v>108</v>
      </c>
      <c r="D7" s="40" t="s">
        <v>109</v>
      </c>
    </row>
    <row r="8" spans="1:10" ht="15" x14ac:dyDescent="0.25">
      <c r="A8" s="103" t="s">
        <v>85</v>
      </c>
      <c r="B8" s="103"/>
      <c r="C8" s="41">
        <f>'DQE Doc L3'!G46</f>
        <v>0</v>
      </c>
      <c r="D8" s="41">
        <f>'DQE Doc L3'!J46</f>
        <v>0</v>
      </c>
    </row>
    <row r="9" spans="1:10" ht="15" x14ac:dyDescent="0.25">
      <c r="A9" s="103" t="s">
        <v>97</v>
      </c>
      <c r="B9" s="103"/>
      <c r="C9" s="41">
        <f>'DQE Doc Master'!G46</f>
        <v>0</v>
      </c>
      <c r="D9" s="41">
        <f>'DQE Doc Master'!J46</f>
        <v>0</v>
      </c>
    </row>
    <row r="10" spans="1:10" ht="15" x14ac:dyDescent="0.25">
      <c r="A10" s="103" t="s">
        <v>102</v>
      </c>
      <c r="B10" s="103"/>
      <c r="C10" s="41">
        <f>'DQE HG L3'!G46</f>
        <v>0</v>
      </c>
      <c r="D10" s="41">
        <f>'DQE HG L3'!J46</f>
        <v>0</v>
      </c>
    </row>
    <row r="11" spans="1:10" ht="15" x14ac:dyDescent="0.25">
      <c r="A11" s="103" t="s">
        <v>100</v>
      </c>
      <c r="B11" s="103"/>
      <c r="C11" s="41">
        <f>'DQE HG Master'!G46</f>
        <v>0</v>
      </c>
      <c r="D11" s="41">
        <f>'DQE HG Master'!J46</f>
        <v>0</v>
      </c>
    </row>
    <row r="12" spans="1:10" ht="15" customHeight="1" x14ac:dyDescent="0.25">
      <c r="A12" s="104" t="s">
        <v>107</v>
      </c>
      <c r="B12" s="104"/>
      <c r="C12" s="43">
        <f>SUM(C8:C11)</f>
        <v>0</v>
      </c>
      <c r="D12" s="43">
        <f>SUM(D8:D11)</f>
        <v>0</v>
      </c>
      <c r="E12" s="42">
        <f>C12*1.2</f>
        <v>0</v>
      </c>
    </row>
  </sheetData>
  <mergeCells count="11">
    <mergeCell ref="A1:J1"/>
    <mergeCell ref="A2:J2"/>
    <mergeCell ref="A3:J3"/>
    <mergeCell ref="A4:J4"/>
    <mergeCell ref="A5:J5"/>
    <mergeCell ref="A7:B7"/>
    <mergeCell ref="A8:B8"/>
    <mergeCell ref="A12:B12"/>
    <mergeCell ref="A9:B9"/>
    <mergeCell ref="A10:B10"/>
    <mergeCell ref="A11:B11"/>
  </mergeCells>
  <pageMargins left="0.11811023622047245" right="0.11811023622047245" top="0.7480314960629921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BPU</vt:lpstr>
      <vt:lpstr>UO1</vt:lpstr>
      <vt:lpstr>DQE Doc L3</vt:lpstr>
      <vt:lpstr>DQE Doc Master</vt:lpstr>
      <vt:lpstr>DQE HG L3</vt:lpstr>
      <vt:lpstr>DQE HG Master</vt:lpstr>
      <vt:lpstr>Récap 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Elisabeth Jurvilliers-Zuccaro</cp:lastModifiedBy>
  <cp:lastPrinted>2025-11-24T10:04:12Z</cp:lastPrinted>
  <dcterms:created xsi:type="dcterms:W3CDTF">2022-11-09T09:35:17Z</dcterms:created>
  <dcterms:modified xsi:type="dcterms:W3CDTF">2025-12-19T12:43:02Z</dcterms:modified>
</cp:coreProperties>
</file>